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upplier Diversity Program\! MASTER DOCUMENTS\! SB Plan Worksheet\"/>
    </mc:Choice>
  </mc:AlternateContent>
  <bookViews>
    <workbookView xWindow="0" yWindow="0" windowWidth="28800" windowHeight="12300" firstSheet="2" activeTab="2"/>
  </bookViews>
  <sheets>
    <sheet name="Addendum A" sheetId="1" state="hidden" r:id="rId1"/>
    <sheet name="Addendum B" sheetId="2" state="hidden" r:id="rId2"/>
    <sheet name="SB Subcontr Dept Worksheet" sheetId="3" r:id="rId3"/>
    <sheet name="Instructions" sheetId="5" r:id="rId4"/>
    <sheet name="Diversity Classif" sheetId="4" r:id="rId5"/>
  </sheets>
  <externalReferences>
    <externalReference r:id="rId6"/>
    <externalReference r:id="rId7"/>
    <externalReference r:id="rId8"/>
  </externalReferences>
  <definedNames>
    <definedName name="Blank">[1]Year1!$C$14</definedName>
    <definedName name="DateList">'[2]Northwestern Lists'!#REF!</definedName>
    <definedName name="EndDateList">'[2]Northwestern Lists'!#REF!</definedName>
    <definedName name="MonthList">'[2]Northwestern Lists'!#REF!</definedName>
    <definedName name="Name">[1]Grid!$A$170:$A$596</definedName>
    <definedName name="Number_Months">[1]Grid!$D$3:$D$24</definedName>
    <definedName name="Other_Personnel">[1]Grid!$F$3:$F$35</definedName>
    <definedName name="Other_Personnel_Rate">[1]Grid!$I$3:$I$35</definedName>
    <definedName name="_xlnm.Print_Area" localSheetId="0">'Addendum A'!$A$1:$T$48</definedName>
    <definedName name="_xlnm.Print_Area" localSheetId="1">'Addendum B'!$A$1:$I$29</definedName>
    <definedName name="_xlnm.Print_Area" localSheetId="2">'SB Subcontr Dept Worksheet'!$A$1:$K$51</definedName>
    <definedName name="Range1">[1]Grid!$A$3:$A$164</definedName>
    <definedName name="Range2">[1]Grid!$B$3:$B$164</definedName>
    <definedName name="Research_Type">[1]Reference!$A$4:$A$7</definedName>
    <definedName name="Salary">[1]Grid!$C$3:$C$164</definedName>
    <definedName name="StartDateList">[3]Lists!#REF!</definedName>
    <definedName name="Time_Periods">[1]Grid!$E$3:$E$24</definedName>
    <definedName name="YearList">'[2]Northwestern Lists'!#REF!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2" l="1"/>
  <c r="F16" i="2"/>
  <c r="G16" i="2"/>
  <c r="H16" i="2"/>
  <c r="D16" i="2"/>
  <c r="B10" i="2"/>
  <c r="D10" i="2"/>
  <c r="E10" i="2"/>
  <c r="F10" i="2"/>
  <c r="G10" i="2"/>
  <c r="H10" i="2"/>
  <c r="B11" i="2"/>
  <c r="D11" i="2"/>
  <c r="E11" i="2"/>
  <c r="F11" i="2"/>
  <c r="G11" i="2"/>
  <c r="H11" i="2"/>
  <c r="A11" i="2"/>
  <c r="A10" i="2"/>
  <c r="A6" i="2" l="1"/>
  <c r="A5" i="2"/>
  <c r="B6" i="2"/>
  <c r="C6" i="2"/>
  <c r="D6" i="2"/>
  <c r="E6" i="2"/>
  <c r="F6" i="2"/>
  <c r="G6" i="2"/>
  <c r="H6" i="2"/>
  <c r="C5" i="2"/>
  <c r="D5" i="2"/>
  <c r="E5" i="2"/>
  <c r="F5" i="2"/>
  <c r="G5" i="2"/>
  <c r="H5" i="2"/>
  <c r="B5" i="2"/>
  <c r="F45" i="1" l="1"/>
  <c r="R26" i="1"/>
  <c r="O26" i="1"/>
  <c r="L26" i="1"/>
  <c r="I26" i="1"/>
  <c r="F26" i="1"/>
  <c r="C26" i="1"/>
  <c r="Q19" i="1"/>
  <c r="Q23" i="1" s="1"/>
  <c r="Q20" i="1"/>
  <c r="Q21" i="1"/>
  <c r="Q22" i="1"/>
  <c r="N19" i="1"/>
  <c r="N20" i="1"/>
  <c r="N21" i="1"/>
  <c r="N22" i="1"/>
  <c r="K19" i="1"/>
  <c r="K20" i="1"/>
  <c r="K21" i="1"/>
  <c r="K22" i="1"/>
  <c r="H19" i="1"/>
  <c r="T19" i="1" s="1"/>
  <c r="H20" i="1"/>
  <c r="T20" i="1" s="1"/>
  <c r="H21" i="1"/>
  <c r="T21" i="1" s="1"/>
  <c r="H22" i="1"/>
  <c r="T22" i="1" s="1"/>
  <c r="T39" i="1"/>
  <c r="T38" i="1"/>
  <c r="T37" i="1"/>
  <c r="T36" i="1"/>
  <c r="T35" i="1"/>
  <c r="T34" i="1"/>
  <c r="T32" i="1"/>
  <c r="I6" i="2"/>
  <c r="I7" i="2"/>
  <c r="I8" i="2"/>
  <c r="I9" i="2"/>
  <c r="I10" i="2"/>
  <c r="I11" i="2"/>
  <c r="H46" i="1" s="1"/>
  <c r="I12" i="2"/>
  <c r="I13" i="2"/>
  <c r="I14" i="2"/>
  <c r="I15" i="2"/>
  <c r="I16" i="2"/>
  <c r="I17" i="2"/>
  <c r="I5" i="2"/>
  <c r="I32" i="2" s="1"/>
  <c r="H3" i="2"/>
  <c r="H27" i="2"/>
  <c r="H18" i="2"/>
  <c r="H29" i="2" s="1"/>
  <c r="O25" i="1"/>
  <c r="L25" i="1"/>
  <c r="I25" i="1"/>
  <c r="F25" i="1"/>
  <c r="C25" i="1"/>
  <c r="Q33" i="1"/>
  <c r="Q40" i="1" s="1"/>
  <c r="I33" i="2" l="1"/>
  <c r="I34" i="2"/>
  <c r="C47" i="1"/>
  <c r="F47" i="1" s="1"/>
  <c r="I47" i="1"/>
  <c r="I44" i="1"/>
  <c r="C44" i="1"/>
  <c r="F44" i="1" s="1"/>
  <c r="L46" i="1"/>
  <c r="C46" i="1"/>
  <c r="F46" i="1" s="1"/>
  <c r="H44" i="1"/>
  <c r="L44" i="1"/>
  <c r="Q29" i="1"/>
  <c r="Q28" i="1" s="1"/>
  <c r="Q30" i="1" s="1"/>
  <c r="O28" i="1" s="1"/>
  <c r="E15" i="1"/>
  <c r="B15" i="1"/>
  <c r="B12" i="1"/>
  <c r="B5" i="1"/>
  <c r="B13" i="1" s="1"/>
  <c r="B4" i="1"/>
  <c r="O29" i="1" l="1"/>
  <c r="O30" i="1" s="1"/>
  <c r="H23" i="3"/>
  <c r="I20" i="3"/>
  <c r="I21" i="3"/>
  <c r="I22" i="3"/>
  <c r="I19" i="3"/>
  <c r="I29" i="3"/>
  <c r="I30" i="3"/>
  <c r="I31" i="3"/>
  <c r="I32" i="3"/>
  <c r="I33" i="3"/>
  <c r="I34" i="3"/>
  <c r="I35" i="3"/>
  <c r="I36" i="3"/>
  <c r="I37" i="3"/>
  <c r="I38" i="3"/>
  <c r="I39" i="3"/>
  <c r="I40" i="3"/>
  <c r="I41" i="3"/>
  <c r="I42" i="3"/>
  <c r="I28" i="3"/>
  <c r="E43" i="3"/>
  <c r="F43" i="3"/>
  <c r="H43" i="3"/>
  <c r="D43" i="3"/>
  <c r="I23" i="3" l="1"/>
  <c r="I43" i="3"/>
  <c r="B18" i="1" l="1"/>
  <c r="P39" i="1" l="1"/>
  <c r="P37" i="1"/>
  <c r="P35" i="1"/>
  <c r="P38" i="1"/>
  <c r="P36" i="1"/>
  <c r="P34" i="1"/>
  <c r="P28" i="1"/>
  <c r="P32" i="1"/>
  <c r="P30" i="1"/>
  <c r="P33" i="1"/>
  <c r="P29" i="1"/>
  <c r="P40" i="1"/>
  <c r="G3" i="2"/>
  <c r="F3" i="2"/>
  <c r="D3" i="2"/>
  <c r="E3" i="2"/>
  <c r="N33" i="1" l="1"/>
  <c r="K33" i="1"/>
  <c r="H33" i="1"/>
  <c r="E33" i="1"/>
  <c r="I23" i="2"/>
  <c r="T33" i="1" l="1"/>
  <c r="G27" i="2"/>
  <c r="F27" i="2"/>
  <c r="E27" i="2"/>
  <c r="D27" i="2" l="1"/>
  <c r="I25" i="2"/>
  <c r="B44" i="1"/>
  <c r="B45" i="1"/>
  <c r="E45" i="1" s="1"/>
  <c r="B46" i="1"/>
  <c r="E46" i="1" s="1"/>
  <c r="B47" i="1"/>
  <c r="E47" i="1" s="1"/>
  <c r="I24" i="2"/>
  <c r="E18" i="2"/>
  <c r="H29" i="1" s="1"/>
  <c r="F18" i="2"/>
  <c r="K29" i="1" s="1"/>
  <c r="K50" i="3"/>
  <c r="J50" i="3"/>
  <c r="I50" i="3"/>
  <c r="H50" i="3"/>
  <c r="G50" i="3"/>
  <c r="F50" i="3"/>
  <c r="E50" i="3"/>
  <c r="D50" i="3"/>
  <c r="C50" i="3"/>
  <c r="B50" i="3"/>
  <c r="G23" i="3"/>
  <c r="F23" i="3"/>
  <c r="E23" i="3"/>
  <c r="D23" i="3"/>
  <c r="K40" i="1"/>
  <c r="J39" i="1"/>
  <c r="J38" i="1"/>
  <c r="J37" i="1"/>
  <c r="J36" i="1"/>
  <c r="J35" i="1"/>
  <c r="J34" i="1"/>
  <c r="J33" i="1"/>
  <c r="J32" i="1"/>
  <c r="K23" i="1"/>
  <c r="G18" i="2"/>
  <c r="N29" i="1" s="1"/>
  <c r="D18" i="2"/>
  <c r="E29" i="1" s="1"/>
  <c r="D29" i="1" s="1"/>
  <c r="E40" i="1"/>
  <c r="D40" i="1" s="1"/>
  <c r="H40" i="1"/>
  <c r="G40" i="1" s="1"/>
  <c r="N40" i="1"/>
  <c r="M40" i="1" s="1"/>
  <c r="S39" i="1"/>
  <c r="S38" i="1"/>
  <c r="S37" i="1"/>
  <c r="S36" i="1"/>
  <c r="S35" i="1"/>
  <c r="S34" i="1"/>
  <c r="S33" i="1"/>
  <c r="S32" i="1"/>
  <c r="M39" i="1"/>
  <c r="M38" i="1"/>
  <c r="M37" i="1"/>
  <c r="M36" i="1"/>
  <c r="M35" i="1"/>
  <c r="M34" i="1"/>
  <c r="M33" i="1"/>
  <c r="M32" i="1"/>
  <c r="G39" i="1"/>
  <c r="G38" i="1"/>
  <c r="G37" i="1"/>
  <c r="G36" i="1"/>
  <c r="G35" i="1"/>
  <c r="G34" i="1"/>
  <c r="G33" i="1"/>
  <c r="G32" i="1"/>
  <c r="D39" i="1"/>
  <c r="D38" i="1"/>
  <c r="D37" i="1"/>
  <c r="D36" i="1"/>
  <c r="D35" i="1"/>
  <c r="D34" i="1"/>
  <c r="D33" i="1"/>
  <c r="D32" i="1"/>
  <c r="N23" i="1"/>
  <c r="L48" i="1"/>
  <c r="R48" i="1"/>
  <c r="Q48" i="1"/>
  <c r="O48" i="1"/>
  <c r="N48" i="1"/>
  <c r="K48" i="1"/>
  <c r="H48" i="1"/>
  <c r="H23" i="1"/>
  <c r="E23" i="1"/>
  <c r="M29" i="1" l="1"/>
  <c r="N28" i="1"/>
  <c r="N30" i="1" s="1"/>
  <c r="I37" i="1" s="1"/>
  <c r="G29" i="1"/>
  <c r="H28" i="1"/>
  <c r="H30" i="1" s="1"/>
  <c r="F37" i="1" s="1"/>
  <c r="E28" i="1"/>
  <c r="T29" i="1"/>
  <c r="S29" i="1" s="1"/>
  <c r="J29" i="1"/>
  <c r="K28" i="1"/>
  <c r="J28" i="1" s="1"/>
  <c r="I27" i="2"/>
  <c r="F29" i="2"/>
  <c r="I18" i="2"/>
  <c r="I29" i="2" s="1"/>
  <c r="I48" i="1"/>
  <c r="F48" i="1"/>
  <c r="E44" i="1"/>
  <c r="E48" i="1" s="1"/>
  <c r="G29" i="2"/>
  <c r="E29" i="2"/>
  <c r="D29" i="2"/>
  <c r="J40" i="1"/>
  <c r="B48" i="1"/>
  <c r="T23" i="1"/>
  <c r="T40" i="1"/>
  <c r="S40" i="1" s="1"/>
  <c r="M28" i="1" l="1"/>
  <c r="G28" i="1"/>
  <c r="K30" i="1"/>
  <c r="I29" i="1" s="1"/>
  <c r="T28" i="1"/>
  <c r="G30" i="1"/>
  <c r="L29" i="1"/>
  <c r="O39" i="1"/>
  <c r="O37" i="1"/>
  <c r="O35" i="1"/>
  <c r="O32" i="1"/>
  <c r="O38" i="1"/>
  <c r="O36" i="1"/>
  <c r="O34" i="1"/>
  <c r="O40" i="1"/>
  <c r="O33" i="1"/>
  <c r="I38" i="1"/>
  <c r="L40" i="1"/>
  <c r="I34" i="1"/>
  <c r="I35" i="1"/>
  <c r="F28" i="1"/>
  <c r="F35" i="1"/>
  <c r="F34" i="1"/>
  <c r="L37" i="1"/>
  <c r="F40" i="1"/>
  <c r="F32" i="1"/>
  <c r="F33" i="1"/>
  <c r="I32" i="1"/>
  <c r="L33" i="1"/>
  <c r="L36" i="1"/>
  <c r="L28" i="1"/>
  <c r="I33" i="1"/>
  <c r="C48" i="1"/>
  <c r="I40" i="1"/>
  <c r="F29" i="1"/>
  <c r="F36" i="1"/>
  <c r="F39" i="1"/>
  <c r="F38" i="1"/>
  <c r="M30" i="1"/>
  <c r="L34" i="1"/>
  <c r="I36" i="1"/>
  <c r="L32" i="1"/>
  <c r="I39" i="1"/>
  <c r="L35" i="1"/>
  <c r="L38" i="1"/>
  <c r="L39" i="1"/>
  <c r="E30" i="1"/>
  <c r="D28" i="1"/>
  <c r="L30" i="1" l="1"/>
  <c r="I28" i="1"/>
  <c r="I30" i="1" s="1"/>
  <c r="J30" i="1"/>
  <c r="C28" i="1"/>
  <c r="T30" i="1"/>
  <c r="R28" i="1" s="1"/>
  <c r="F30" i="1"/>
  <c r="C29" i="1"/>
  <c r="C39" i="1"/>
  <c r="C35" i="1"/>
  <c r="C38" i="1"/>
  <c r="C34" i="1"/>
  <c r="C33" i="1"/>
  <c r="D30" i="1"/>
  <c r="C37" i="1"/>
  <c r="C32" i="1"/>
  <c r="C36" i="1"/>
  <c r="C40" i="1"/>
  <c r="S28" i="1"/>
  <c r="C30" i="1" l="1"/>
  <c r="S30" i="1"/>
  <c r="R39" i="1"/>
  <c r="R37" i="1"/>
  <c r="R38" i="1"/>
  <c r="R29" i="1"/>
  <c r="R30" i="1" s="1"/>
  <c r="R34" i="1"/>
  <c r="R33" i="1"/>
  <c r="R36" i="1"/>
  <c r="R35" i="1"/>
  <c r="R32" i="1"/>
  <c r="R40" i="1"/>
</calcChain>
</file>

<file path=xl/sharedStrings.xml><?xml version="1.0" encoding="utf-8"?>
<sst xmlns="http://schemas.openxmlformats.org/spreadsheetml/2006/main" count="255" uniqueCount="187">
  <si>
    <t>c/o Sponsored Projects Office - UC Berkeley</t>
  </si>
  <si>
    <t xml:space="preserve"> a)  Materials and supplies:  </t>
  </si>
  <si>
    <t xml:space="preserve"> b)  Equipment:  </t>
  </si>
  <si>
    <t>Total Subcontracting Costs:</t>
  </si>
  <si>
    <t>Small Business Subcontracting Goals:</t>
  </si>
  <si>
    <t>$</t>
  </si>
  <si>
    <t>LARGE BUSINESS CONCERNS (LB)</t>
  </si>
  <si>
    <t>SMALL BUSINESS CONCERNS (SB)</t>
  </si>
  <si>
    <t>TOTAL LARGE &amp; SMALL BUSINESS CONCERNS</t>
  </si>
  <si>
    <t>Sub-Total Small Business Concerns include SDB, WOSB, HBCU/MI, HUBZone SB, VOSB, DVBE, &amp; ANCs</t>
  </si>
  <si>
    <t>Total</t>
  </si>
  <si>
    <r>
      <t>Subcategories</t>
    </r>
    <r>
      <rPr>
        <sz val="11"/>
        <rFont val="Calibri"/>
        <family val="2"/>
        <scheme val="minor"/>
      </rPr>
      <t xml:space="preserve">: </t>
    </r>
  </si>
  <si>
    <r>
      <t xml:space="preserve">SMALL DISADVANTAGED BUSINESS, </t>
    </r>
    <r>
      <rPr>
        <b/>
        <sz val="11"/>
        <rFont val="Calibri"/>
        <family val="2"/>
        <scheme val="minor"/>
      </rPr>
      <t>(SDB)</t>
    </r>
  </si>
  <si>
    <r>
      <t xml:space="preserve">WOMEN-OWNED SMALL BUSINESS, </t>
    </r>
    <r>
      <rPr>
        <b/>
        <sz val="11"/>
        <rFont val="Calibri"/>
        <family val="2"/>
        <scheme val="minor"/>
      </rPr>
      <t>(WOSB)</t>
    </r>
  </si>
  <si>
    <r>
      <t xml:space="preserve">HISTORICALLY BLACK COLLEGES AND UNIVERSITIES, </t>
    </r>
    <r>
      <rPr>
        <b/>
        <sz val="11"/>
        <rFont val="Calibri"/>
        <family val="2"/>
        <scheme val="minor"/>
      </rPr>
      <t>(HBCU/MI)</t>
    </r>
  </si>
  <si>
    <r>
      <t xml:space="preserve">HUBZONE SMALL BUSINESS </t>
    </r>
    <r>
      <rPr>
        <b/>
        <sz val="11"/>
        <rFont val="Calibri"/>
        <family val="2"/>
        <scheme val="minor"/>
      </rPr>
      <t>(HUBZone SB)</t>
    </r>
  </si>
  <si>
    <r>
      <t xml:space="preserve">VETERAN OWNED SMALL BUSINESS </t>
    </r>
    <r>
      <rPr>
        <b/>
        <sz val="11"/>
        <rFont val="Calibri"/>
        <family val="2"/>
        <scheme val="minor"/>
      </rPr>
      <t>(VOSB)</t>
    </r>
  </si>
  <si>
    <r>
      <t xml:space="preserve">SERVICE DISABLED-VETERAN OWNED SMALL BUSINESS, </t>
    </r>
    <r>
      <rPr>
        <b/>
        <sz val="11"/>
        <rFont val="Calibri"/>
        <family val="2"/>
        <scheme val="minor"/>
      </rPr>
      <t>(SDVOSB)</t>
    </r>
  </si>
  <si>
    <r>
      <t>ALASKA NATIVE CORPORATIONS AND INDIAN TRIBES THAT HAVE NOT BEEN CERTIFIED BY THE SMALL BUSINESS ADMINISTRATION AS SMALL DISADVANTAGED BUSINESSES</t>
    </r>
    <r>
      <rPr>
        <b/>
        <sz val="11"/>
        <rFont val="Calibri"/>
        <family val="2"/>
        <scheme val="minor"/>
      </rPr>
      <t xml:space="preserve"> (ANCs)</t>
    </r>
  </si>
  <si>
    <r>
      <t xml:space="preserve">ALASKA NATIVE CORPORATIONS AND INDIAN TRIBES THAT ARE NOT SMALL BUSINESSES </t>
    </r>
    <r>
      <rPr>
        <b/>
        <sz val="11"/>
        <rFont val="Calibri"/>
        <family val="2"/>
        <scheme val="minor"/>
      </rPr>
      <t>(ANCs)</t>
    </r>
  </si>
  <si>
    <t>Phase 1</t>
  </si>
  <si>
    <t>Phase 2</t>
  </si>
  <si>
    <t>Phase 3</t>
  </si>
  <si>
    <t>TOTAL</t>
  </si>
  <si>
    <t>Item Description</t>
  </si>
  <si>
    <t>Supplier Name</t>
  </si>
  <si>
    <t>Gov Classification</t>
  </si>
  <si>
    <t>Cost</t>
  </si>
  <si>
    <t>SBE</t>
  </si>
  <si>
    <t>HUBZone</t>
  </si>
  <si>
    <t>Small Bus Subcontract</t>
  </si>
  <si>
    <t>Large Business Subcontract</t>
  </si>
  <si>
    <t>SDB</t>
  </si>
  <si>
    <t>WOSB</t>
  </si>
  <si>
    <t>HBCU/MI</t>
  </si>
  <si>
    <t>VOSB</t>
  </si>
  <si>
    <t>SDVOSB</t>
  </si>
  <si>
    <t>ANC not certified</t>
  </si>
  <si>
    <t>Materials/Supplies</t>
  </si>
  <si>
    <t>Equipment &gt; $5,000</t>
  </si>
  <si>
    <t>Travel</t>
  </si>
  <si>
    <r>
      <t xml:space="preserve">Budget Description - </t>
    </r>
    <r>
      <rPr>
        <b/>
        <i/>
        <sz val="10"/>
        <rFont val="Calibri"/>
        <family val="2"/>
        <scheme val="minor"/>
      </rPr>
      <t>All Phases</t>
    </r>
  </si>
  <si>
    <t>Addendum A - Subcontracting Plan Goals</t>
  </si>
  <si>
    <t xml:space="preserve">Date: </t>
  </si>
  <si>
    <t>The Regents of The University of California</t>
  </si>
  <si>
    <t>1608 Fourth Street, Suite 220</t>
  </si>
  <si>
    <t xml:space="preserve">Department: </t>
  </si>
  <si>
    <t xml:space="preserve">Principal Investigator: </t>
  </si>
  <si>
    <t xml:space="preserve">Project Name: </t>
  </si>
  <si>
    <t>%SubCon</t>
  </si>
  <si>
    <t>%TotCon</t>
  </si>
  <si>
    <t>Total 
Subcontract Amt</t>
  </si>
  <si>
    <t>TABLE 1 - SPEND GOALS FROM ALL SUPPLIERS OUTSIDE THE UNIVERSITY</t>
  </si>
  <si>
    <r>
      <t xml:space="preserve">1. Agency or Funder Name: RFP or Solicitation #: </t>
    </r>
    <r>
      <rPr>
        <sz val="10"/>
        <rFont val="Calibri"/>
        <family val="2"/>
        <scheme val="minor"/>
      </rPr>
      <t>(if funding not yet awarded)</t>
    </r>
  </si>
  <si>
    <t>2. Federal Prime Agreement Number:</t>
  </si>
  <si>
    <t>3. If this is not a prime award, provide the subcontract number assigned to UCB</t>
  </si>
  <si>
    <t>5. Contacts</t>
  </si>
  <si>
    <t>Name</t>
  </si>
  <si>
    <t>Phone</t>
  </si>
  <si>
    <t>Email</t>
  </si>
  <si>
    <t>a. PI</t>
  </si>
  <si>
    <t>b. RA</t>
  </si>
  <si>
    <t>c. Project or Lab Manager (if assisting with plan)</t>
  </si>
  <si>
    <t>Phase</t>
  </si>
  <si>
    <t xml:space="preserve">Clin </t>
  </si>
  <si>
    <t>Option</t>
  </si>
  <si>
    <t>Other (describe)</t>
  </si>
  <si>
    <r>
      <t xml:space="preserve">7. How is the project being scoped </t>
    </r>
    <r>
      <rPr>
        <sz val="10"/>
        <rFont val="Calibri"/>
        <family val="2"/>
        <scheme val="minor"/>
      </rPr>
      <t>(check only one box to the right)</t>
    </r>
  </si>
  <si>
    <r>
      <t xml:space="preserve">a. Number of periods </t>
    </r>
    <r>
      <rPr>
        <i/>
        <sz val="10"/>
        <rFont val="Calibri"/>
        <family val="2"/>
        <scheme val="minor"/>
      </rPr>
      <t>(note: # shown here will equal # of period columns you use in secton d below)</t>
    </r>
  </si>
  <si>
    <t>Add more columns as needed</t>
  </si>
  <si>
    <r>
      <t xml:space="preserve">b. Begin/End Dates for each period </t>
    </r>
    <r>
      <rPr>
        <i/>
        <sz val="10"/>
        <rFont val="Calibri"/>
        <family val="2"/>
        <scheme val="minor"/>
      </rPr>
      <t>(use 00/00/00 format)</t>
    </r>
  </si>
  <si>
    <t>c. Projected spend</t>
  </si>
  <si>
    <r>
      <t xml:space="preserve">i. Materials &amp; supplies </t>
    </r>
    <r>
      <rPr>
        <i/>
        <sz val="11"/>
        <rFont val="Calibri"/>
        <family val="2"/>
        <scheme val="minor"/>
      </rPr>
      <t>(</t>
    </r>
    <r>
      <rPr>
        <b/>
        <i/>
        <sz val="11"/>
        <rFont val="Calibri"/>
        <family val="2"/>
        <scheme val="minor"/>
      </rPr>
      <t>DO NOT INCLUDE</t>
    </r>
    <r>
      <rPr>
        <i/>
        <sz val="11"/>
        <rFont val="Calibri"/>
        <family val="2"/>
        <scheme val="minor"/>
      </rPr>
      <t xml:space="preserve"> internal charges for data storage, copying, IT, etc)</t>
    </r>
  </si>
  <si>
    <t>ii. Equipment (inventorial equpment over $5,000)</t>
  </si>
  <si>
    <r>
      <t xml:space="preserve">iii. Services from outside suppliers. </t>
    </r>
    <r>
      <rPr>
        <i/>
        <sz val="11"/>
        <rFont val="Calibri"/>
        <family val="2"/>
        <scheme val="minor"/>
      </rPr>
      <t>(Service examples: fabrication, machining, circuit board construction, forecasting, transcription, data analysis)</t>
    </r>
  </si>
  <si>
    <t>iv. Travel costs</t>
  </si>
  <si>
    <t xml:space="preserve"> Total subcontracting costs (sum c.i-c.iv above)</t>
  </si>
  <si>
    <r>
      <rPr>
        <b/>
        <sz val="10"/>
        <rFont val="Calibri"/>
        <family val="2"/>
        <scheme val="minor"/>
      </rPr>
      <t>TABLE 2 - SMALL BUSINESS GOALS</t>
    </r>
    <r>
      <rPr>
        <b/>
        <i/>
        <sz val="10"/>
        <rFont val="Calibri"/>
        <family val="2"/>
        <scheme val="minor"/>
      </rPr>
      <t>-</t>
    </r>
    <r>
      <rPr>
        <b/>
        <i/>
        <sz val="9"/>
        <rFont val="Calibri"/>
        <family val="2"/>
        <scheme val="minor"/>
      </rPr>
      <t xml:space="preserve"> Enter 1) the specific types of goods, equipment, and services to be purchased 2) company name 3) all of the small business classifcations for that supplier, 4) the dollar amount to be spent for ea period </t>
    </r>
  </si>
  <si>
    <t>Company Name</t>
  </si>
  <si>
    <r>
      <t xml:space="preserve">Diversity Type
</t>
    </r>
    <r>
      <rPr>
        <i/>
        <sz val="9"/>
        <rFont val="Calibri"/>
        <family val="2"/>
      </rPr>
      <t>see tab</t>
    </r>
  </si>
  <si>
    <t>Services</t>
  </si>
  <si>
    <t>Budget Description</t>
  </si>
  <si>
    <t>Total Subcontract Amt*</t>
  </si>
  <si>
    <t>Small Bus spend goal</t>
  </si>
  <si>
    <t>Large Business Spend goal</t>
  </si>
  <si>
    <t>Addendum B - Potential Vendor List</t>
  </si>
  <si>
    <t xml:space="preserve">4. Project Title: </t>
  </si>
  <si>
    <t>Phase  4</t>
  </si>
  <si>
    <t>Small Business Spend</t>
  </si>
  <si>
    <t>Large Business Spend</t>
  </si>
  <si>
    <t xml:space="preserve">Agency: </t>
  </si>
  <si>
    <t>DARPA</t>
  </si>
  <si>
    <t xml:space="preserve">Contractor Name:              </t>
  </si>
  <si>
    <t>Berkeley, CA  94710</t>
  </si>
  <si>
    <t>RA/Contact</t>
  </si>
  <si>
    <t>Plan Administrator:</t>
  </si>
  <si>
    <t xml:space="preserve">Loren House, Supplier Diversity Program Manager.  Phone: 510-642-0120.   Email:  subcontract-plan-admin@berkeley.edu  </t>
  </si>
  <si>
    <t xml:space="preserve"> c)  Services:  </t>
  </si>
  <si>
    <t xml:space="preserve">d)  Travel:  </t>
  </si>
  <si>
    <t>Total Contract Value</t>
  </si>
  <si>
    <t>ANC not
SB</t>
  </si>
  <si>
    <t>Research Title</t>
  </si>
  <si>
    <t>Total Subcontract Costs</t>
  </si>
  <si>
    <t>6. Total contract value</t>
  </si>
  <si>
    <r>
      <t xml:space="preserve">Description </t>
    </r>
    <r>
      <rPr>
        <i/>
        <sz val="10"/>
        <rFont val="Calibri"/>
        <family val="2"/>
        <scheme val="minor"/>
      </rPr>
      <t xml:space="preserve">Add more rows or columns (phases or clins) as needed. </t>
    </r>
  </si>
  <si>
    <t>Equipment &gt; $5K</t>
  </si>
  <si>
    <t>Federal Diversity Classification Types</t>
  </si>
  <si>
    <t>Small Business Enterprise</t>
  </si>
  <si>
    <t>Small Disadvantaged Business</t>
  </si>
  <si>
    <t>Woman-Owned Small Business</t>
  </si>
  <si>
    <t>Historically Black Universities &amp; Colleges/Minority Institutions</t>
  </si>
  <si>
    <t>Historically Underutilized Business Zone</t>
  </si>
  <si>
    <t>Veteran-Owned Small Business</t>
  </si>
  <si>
    <t>Service-Disabled Veteran Small Business</t>
  </si>
  <si>
    <t>Instructions for completing the Small Business Subcontracting Plan Worksheet</t>
  </si>
  <si>
    <t>TABLE 1 - SPEND GOALS FROM SUPPLIERS OUTSIDE OF THE UNIVERSITY</t>
  </si>
  <si>
    <t>1. Agency or Funder Name:  RFP or Solicitation #</t>
  </si>
  <si>
    <r>
      <rPr>
        <b/>
        <sz val="11"/>
        <color theme="1"/>
        <rFont val="Calibri"/>
        <family val="2"/>
        <scheme val="minor"/>
      </rPr>
      <t>Agency or Funder Name</t>
    </r>
    <r>
      <rPr>
        <sz val="11"/>
        <rFont val="Calibri"/>
        <family val="2"/>
        <scheme val="minor"/>
      </rPr>
      <t xml:space="preserve"> is the name of the organization from which the PI will be receiving funding.  </t>
    </r>
  </si>
  <si>
    <t xml:space="preserve">This could be a federal agency like Department of the Army or a subcontracting organization: university, corporations, or other that </t>
  </si>
  <si>
    <t>is receiving funding from the prime agency or another organization that is receiving funding.</t>
  </si>
  <si>
    <t>RFP or Solicitation #</t>
  </si>
  <si>
    <t>This is the number provided on the bid solicitation document</t>
  </si>
  <si>
    <t>2. Federal Prime Agreement Number</t>
  </si>
  <si>
    <t>If this plan is for an already awarded contract or subcontract show the number assigned by the agency to the prime awardee.</t>
  </si>
  <si>
    <t>Example: DARPA, a federal agency, assigns a prime award number to University of Michigan, University of Michigan assigns its own subcontract number to UCB.</t>
  </si>
  <si>
    <t>Leave blank if this is not an awarded agreement.</t>
  </si>
  <si>
    <t>If this plan is for an already awarded contract or subcontract, show the number which the subcontractor has issued to UCB.</t>
  </si>
  <si>
    <r>
      <t>4. Project Title:</t>
    </r>
    <r>
      <rPr>
        <sz val="11"/>
        <rFont val="Calibri"/>
        <family val="2"/>
        <scheme val="minor"/>
      </rPr>
      <t xml:space="preserve"> Show the title as entered into Phoebe.</t>
    </r>
  </si>
  <si>
    <r>
      <t xml:space="preserve">5. Contacts a. b. c. - </t>
    </r>
    <r>
      <rPr>
        <sz val="11"/>
        <rFont val="Calibri"/>
        <family val="2"/>
        <scheme val="minor"/>
      </rPr>
      <t>enter info as shown</t>
    </r>
  </si>
  <si>
    <r>
      <t xml:space="preserve">6. Total Contract Value: </t>
    </r>
    <r>
      <rPr>
        <sz val="11"/>
        <rFont val="Calibri"/>
        <family val="2"/>
        <scheme val="minor"/>
      </rPr>
      <t>Enter the total for the entire project budget</t>
    </r>
  </si>
  <si>
    <r>
      <t xml:space="preserve">7. How is the project being scoped?  </t>
    </r>
    <r>
      <rPr>
        <sz val="11"/>
        <rFont val="Calibri"/>
        <family val="2"/>
        <scheme val="minor"/>
      </rPr>
      <t>Check one of the boxes, so it can be determined how to breakout the project periods.</t>
    </r>
  </si>
  <si>
    <r>
      <t xml:space="preserve">a. Number of periods - </t>
    </r>
    <r>
      <rPr>
        <sz val="11"/>
        <rFont val="Calibri"/>
        <family val="2"/>
        <scheme val="minor"/>
      </rPr>
      <t xml:space="preserve">show total number of all periods </t>
    </r>
  </si>
  <si>
    <r>
      <t xml:space="preserve">b. Begin/End Dates for each period - </t>
    </r>
    <r>
      <rPr>
        <sz val="11"/>
        <rFont val="Calibri"/>
        <family val="2"/>
        <scheme val="minor"/>
      </rPr>
      <t>use 2 digit month/2 digit day/2 digit year format as shown</t>
    </r>
  </si>
  <si>
    <t>c. Projected Spend</t>
  </si>
  <si>
    <r>
      <t xml:space="preserve">i. Materials &amp; supplies: </t>
    </r>
    <r>
      <rPr>
        <sz val="11"/>
        <rFont val="Calibri"/>
        <family val="2"/>
        <scheme val="minor"/>
      </rPr>
      <t>include only materials &amp; supplies to be purchased from outside suppliers. Exclude internal charges for IT storage, copying, etc.</t>
    </r>
  </si>
  <si>
    <t>If no matls &amp; supplies, show zeroes</t>
  </si>
  <si>
    <r>
      <t xml:space="preserve">ii. Equipment - </t>
    </r>
    <r>
      <rPr>
        <sz val="11"/>
        <rFont val="Calibri"/>
        <family val="2"/>
        <scheme val="minor"/>
      </rPr>
      <t xml:space="preserve">each unit of equipment should exceed $5000. </t>
    </r>
    <r>
      <rPr>
        <b/>
        <sz val="11"/>
        <color theme="1"/>
        <rFont val="Calibri"/>
        <family val="2"/>
        <scheme val="minor"/>
      </rPr>
      <t xml:space="preserve">Do not combine </t>
    </r>
    <r>
      <rPr>
        <sz val="11"/>
        <rFont val="Calibri"/>
        <family val="2"/>
        <scheme val="minor"/>
      </rPr>
      <t>multiple units like two laptopos at 2700 each.</t>
    </r>
  </si>
  <si>
    <t>If no equipment, enter zeroes</t>
  </si>
  <si>
    <r>
      <t xml:space="preserve">iii. Services from outside suppliers - </t>
    </r>
    <r>
      <rPr>
        <sz val="11"/>
        <rFont val="Calibri"/>
        <family val="2"/>
        <scheme val="minor"/>
      </rPr>
      <t xml:space="preserve">as stated, services can be include a number of areas. </t>
    </r>
  </si>
  <si>
    <r>
      <t xml:space="preserve">iv. Travel costs - </t>
    </r>
    <r>
      <rPr>
        <sz val="11"/>
        <rFont val="Calibri"/>
        <family val="2"/>
        <scheme val="minor"/>
      </rPr>
      <t xml:space="preserve">Since it is strongly recommended that the campus use Connexxus, the campus travel portal, all of the travel costs are </t>
    </r>
  </si>
  <si>
    <t>going to be large business spend.</t>
  </si>
  <si>
    <r>
      <t>Total subcontracting costs (sum c.i.-c.iv.)</t>
    </r>
    <r>
      <rPr>
        <sz val="11"/>
        <rFont val="Calibri"/>
        <family val="2"/>
        <scheme val="minor"/>
      </rPr>
      <t xml:space="preserve"> as explained on worksheet. This total is used to calculate the percentage of small and</t>
    </r>
  </si>
  <si>
    <t xml:space="preserve"> large business spend for each of the categories in I through iv.</t>
  </si>
  <si>
    <r>
      <t xml:space="preserve">TABLE 2 - SMALL BUSINESS GOALS </t>
    </r>
    <r>
      <rPr>
        <sz val="11"/>
        <color theme="1"/>
        <rFont val="Calibri"/>
        <family val="2"/>
        <scheme val="minor"/>
      </rPr>
      <t>-now that you have indicated the total spend for each of these categories,</t>
    </r>
  </si>
  <si>
    <t>Refer to headers for this table</t>
  </si>
  <si>
    <r>
      <rPr>
        <b/>
        <sz val="11"/>
        <color theme="1"/>
        <rFont val="Calibri"/>
        <family val="2"/>
        <scheme val="minor"/>
      </rPr>
      <t>Description:</t>
    </r>
    <r>
      <rPr>
        <sz val="11"/>
        <rFont val="Calibri"/>
        <family val="2"/>
        <scheme val="minor"/>
      </rPr>
      <t xml:space="preserve"> show the category or type of materials and supplies, equipment and services</t>
    </r>
  </si>
  <si>
    <r>
      <t>Company Name -</t>
    </r>
    <r>
      <rPr>
        <sz val="11"/>
        <rFont val="Calibri"/>
        <family val="2"/>
        <scheme val="minor"/>
      </rPr>
      <t xml:space="preserve"> the business name of the company </t>
    </r>
  </si>
  <si>
    <r>
      <rPr>
        <b/>
        <sz val="11"/>
        <color theme="1"/>
        <rFont val="Calibri"/>
        <family val="2"/>
        <scheme val="minor"/>
      </rPr>
      <t xml:space="preserve">Diversity Type: </t>
    </r>
    <r>
      <rPr>
        <sz val="11"/>
        <rFont val="Calibri"/>
        <family val="2"/>
        <scheme val="minor"/>
      </rPr>
      <t>Refer to 2nd worksheet or The ABCs of Federal Supplier Diversity Certification  webpage  certification</t>
    </r>
  </si>
  <si>
    <t>https://supplychain.berkeley.edu/campus/supplier-diversity/abcs-federal-supplier-diversity</t>
  </si>
  <si>
    <t>Refer to 1st column</t>
  </si>
  <si>
    <t>Materials/Supplies, equipment or services - if you showed zero in first table, show zeroes here</t>
  </si>
  <si>
    <t>If the budget has not been broken out by line item details, showing specific categories of materials/supplies, equipment, services,</t>
  </si>
  <si>
    <t xml:space="preserve">you need to have PI, project manager, lab manager or postdoc do so, in order to determine whether small businesse can provide some of the </t>
  </si>
  <si>
    <r>
      <t>Category examples:</t>
    </r>
    <r>
      <rPr>
        <i/>
        <sz val="11"/>
        <color theme="1"/>
        <rFont val="Calibri"/>
        <family val="2"/>
        <scheme val="minor"/>
      </rPr>
      <t xml:space="preserve"> these are a few of the categories that may apply.</t>
    </r>
  </si>
  <si>
    <r>
      <rPr>
        <b/>
        <sz val="11"/>
        <color theme="1"/>
        <rFont val="Calibri"/>
        <family val="2"/>
        <scheme val="minor"/>
      </rPr>
      <t>for materials/supplies</t>
    </r>
    <r>
      <rPr>
        <sz val="11"/>
        <rFont val="Calibri"/>
        <family val="2"/>
        <scheme val="minor"/>
      </rPr>
      <t xml:space="preserve"> - office supplies, computers, computer peripherals, circuit boards, lab supplies, chemicals</t>
    </r>
  </si>
  <si>
    <r>
      <rPr>
        <b/>
        <sz val="11"/>
        <color theme="1"/>
        <rFont val="Calibri"/>
        <family val="2"/>
        <scheme val="minor"/>
      </rPr>
      <t>for equipment</t>
    </r>
    <r>
      <rPr>
        <sz val="11"/>
        <rFont val="Calibri"/>
        <family val="2"/>
        <scheme val="minor"/>
      </rPr>
      <t xml:space="preserve"> - vacuum pumps, centrifuges, microscopes</t>
    </r>
  </si>
  <si>
    <r>
      <rPr>
        <b/>
        <sz val="11"/>
        <color theme="1"/>
        <rFont val="Calibri"/>
        <family val="2"/>
        <scheme val="minor"/>
      </rPr>
      <t>for services</t>
    </r>
    <r>
      <rPr>
        <sz val="11"/>
        <rFont val="Calibri"/>
        <family val="2"/>
        <scheme val="minor"/>
      </rPr>
      <t xml:space="preserve"> - transcription, analysis, machining, fabrication, forecasting</t>
    </r>
  </si>
  <si>
    <t xml:space="preserve"> Since it is strongly recommended that the campus use Connexxus, the campus travel portal, do not show any travel costs as small.</t>
  </si>
  <si>
    <r>
      <t xml:space="preserve">*** Use the </t>
    </r>
    <r>
      <rPr>
        <b/>
        <sz val="10"/>
        <rFont val="Arial"/>
        <family val="2"/>
      </rPr>
      <t>explorer.supplier.io</t>
    </r>
    <r>
      <rPr>
        <sz val="10"/>
        <rFont val="Arial"/>
        <family val="2"/>
      </rPr>
      <t xml:space="preserve">  tool to help ID small businesses.  Also, you can ask Diversity Manager for helping with Bids for subcontractable expenses.  </t>
    </r>
  </si>
  <si>
    <t>X</t>
  </si>
  <si>
    <t>04/01/20 - 06/30/20</t>
  </si>
  <si>
    <t>07/01/20 - 01/31/21</t>
  </si>
  <si>
    <t>02/01/21 - 12/31/22</t>
  </si>
  <si>
    <t>01/01/23 - 11/30/24</t>
  </si>
  <si>
    <t>12/01/24 - 08/30/26</t>
  </si>
  <si>
    <t>A</t>
  </si>
  <si>
    <t>B</t>
  </si>
  <si>
    <t>C</t>
  </si>
  <si>
    <t>D</t>
  </si>
  <si>
    <t>E</t>
  </si>
  <si>
    <t>4/1/20 - 8/30/26</t>
  </si>
  <si>
    <t xml:space="preserve">Space Sciences Laboratory </t>
  </si>
  <si>
    <t>Phase A</t>
  </si>
  <si>
    <t>Phase B</t>
  </si>
  <si>
    <t>Phase C</t>
  </si>
  <si>
    <t>Phase D</t>
  </si>
  <si>
    <t>Phase E</t>
  </si>
  <si>
    <t>Contract or RFP</t>
  </si>
  <si>
    <t>Uniglobe Travel Designers</t>
  </si>
  <si>
    <t>480 South Third St.</t>
  </si>
  <si>
    <t>Columbus, OH 43215</t>
  </si>
  <si>
    <t>www.uniglobetraveldesigners.com</t>
  </si>
  <si>
    <t>West Enterprises dba</t>
  </si>
  <si>
    <t>check totals</t>
  </si>
  <si>
    <t>INCLUDE ALL PERIODS OF AN AGREEMENT AS REQUIRED BY THE  FUNDER/RFP</t>
  </si>
  <si>
    <t>(If proposal use BAA #,  RFP #, etc.   Add note if Phoebe proposal # available)</t>
  </si>
  <si>
    <t>Travel Agency, if small business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</si>
</sst>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164" formatCode="#,##0.00;[Red]#,##0.00"/>
    <numFmt numFmtId="165" formatCode="&quot;$&quot;#,##0"/>
    <numFmt numFmtId="166" formatCode="&quot;$&quot;#,##0;[Red]&quot;$&quot;#,##0"/>
    <numFmt numFmtId="167" formatCode="&quot;$&quot;#,##0.00;[Red]&quot;$&quot;#,##0.00"/>
    <numFmt numFmtId="168" formatCode="&quot;$&quot;#,##0.000000000"/>
    <numFmt numFmtId="169" formatCode="_(&quot;$&quot;* #,##0_);_(&quot;$&quot;* \(#,##0\);_(&quot;$&quot;* &quot;-&quot;??_);_(@_)"/>
    <numFmt numFmtId="170" formatCode="[$-409]mmmm\ d\,\ yyyy;@"/>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sz val="11"/>
      <name val="Arial"/>
      <family val="2"/>
      <charset val="204"/>
    </font>
    <font>
      <sz val="10"/>
      <name val="Arial"/>
      <family val="2"/>
    </font>
    <font>
      <sz val="12"/>
      <name val="Arial"/>
      <family val="2"/>
      <charset val="204"/>
    </font>
    <font>
      <sz val="10"/>
      <name val="Calibri"/>
      <family val="2"/>
      <scheme val="minor"/>
    </font>
    <font>
      <b/>
      <sz val="10"/>
      <name val="Calibri"/>
      <family val="2"/>
      <scheme val="minor"/>
    </font>
    <font>
      <sz val="11"/>
      <name val="Calibri"/>
      <family val="2"/>
      <scheme val="minor"/>
    </font>
    <font>
      <b/>
      <sz val="11"/>
      <name val="Calibri"/>
      <family val="2"/>
      <scheme val="minor"/>
    </font>
    <font>
      <b/>
      <sz val="8"/>
      <name val="Calibri"/>
      <family val="2"/>
      <scheme val="minor"/>
    </font>
    <font>
      <sz val="10"/>
      <color theme="1"/>
      <name val="Calibri"/>
      <family val="2"/>
      <scheme val="minor"/>
    </font>
    <font>
      <b/>
      <i/>
      <sz val="10"/>
      <name val="Calibri"/>
      <family val="2"/>
      <scheme val="minor"/>
    </font>
    <font>
      <sz val="10.5"/>
      <color theme="1"/>
      <name val="Calibri"/>
      <family val="2"/>
      <scheme val="minor"/>
    </font>
    <font>
      <b/>
      <sz val="12"/>
      <name val="Calibri"/>
      <family val="2"/>
      <scheme val="minor"/>
    </font>
    <font>
      <sz val="9"/>
      <name val="Calibri"/>
      <family val="2"/>
      <scheme val="minor"/>
    </font>
    <font>
      <u/>
      <sz val="11"/>
      <color theme="10"/>
      <name val="Calibri"/>
      <family val="2"/>
      <scheme val="minor"/>
    </font>
    <font>
      <i/>
      <sz val="10"/>
      <name val="Calibri"/>
      <family val="2"/>
      <scheme val="minor"/>
    </font>
    <font>
      <i/>
      <sz val="11"/>
      <name val="Calibri"/>
      <family val="2"/>
      <scheme val="minor"/>
    </font>
    <font>
      <b/>
      <i/>
      <sz val="11"/>
      <name val="Calibri"/>
      <family val="2"/>
      <scheme val="minor"/>
    </font>
    <font>
      <i/>
      <sz val="10"/>
      <name val="Arial"/>
      <family val="2"/>
    </font>
    <font>
      <b/>
      <i/>
      <sz val="9"/>
      <name val="Calibri"/>
      <family val="2"/>
      <scheme val="minor"/>
    </font>
    <font>
      <i/>
      <sz val="9"/>
      <name val="Calibri"/>
      <family val="2"/>
    </font>
    <font>
      <sz val="10"/>
      <name val="Arial"/>
      <family val="2"/>
    </font>
    <font>
      <u/>
      <sz val="10"/>
      <color theme="10"/>
      <name val="Arial"/>
      <family val="2"/>
    </font>
    <font>
      <sz val="11"/>
      <color rgb="FFFF0000"/>
      <name val="Calibri"/>
      <family val="2"/>
      <scheme val="minor"/>
    </font>
    <font>
      <b/>
      <sz val="10.5"/>
      <name val="Calibri"/>
      <family val="2"/>
      <scheme val="minor"/>
    </font>
    <font>
      <sz val="10.5"/>
      <color rgb="FFFF0000"/>
      <name val="Calibri"/>
      <family val="2"/>
      <scheme val="minor"/>
    </font>
    <font>
      <sz val="10.5"/>
      <name val="Calibri"/>
      <family val="2"/>
      <scheme val="minor"/>
    </font>
    <font>
      <sz val="9"/>
      <color rgb="FFFF0000"/>
      <name val="Calibri"/>
      <family val="2"/>
      <scheme val="minor"/>
    </font>
    <font>
      <b/>
      <sz val="10"/>
      <name val="Arial"/>
      <family val="2"/>
    </font>
    <font>
      <b/>
      <sz val="8"/>
      <name val="Arial"/>
      <family val="2"/>
    </font>
    <font>
      <b/>
      <i/>
      <sz val="11"/>
      <color theme="1"/>
      <name val="Calibri"/>
      <family val="2"/>
      <scheme val="minor"/>
    </font>
    <font>
      <i/>
      <sz val="11"/>
      <color theme="1"/>
      <name val="Calibri"/>
      <family val="2"/>
      <scheme val="minor"/>
    </font>
    <font>
      <b/>
      <i/>
      <sz val="10"/>
      <color rgb="FFFF0000"/>
      <name val="Calibri"/>
      <family val="2"/>
      <scheme val="minor"/>
    </font>
    <font>
      <u/>
      <sz val="10"/>
      <color theme="10"/>
      <name val="Calibri"/>
      <family val="2"/>
      <scheme val="minor"/>
    </font>
    <font>
      <sz val="10.5"/>
      <name val="Calibri"/>
      <family val="2"/>
    </font>
  </fonts>
  <fills count="5">
    <fill>
      <patternFill patternType="none"/>
    </fill>
    <fill>
      <patternFill patternType="gray125"/>
    </fill>
    <fill>
      <patternFill patternType="solid">
        <fgColor rgb="FFCCFFFF"/>
        <bgColor indexed="64"/>
      </patternFill>
    </fill>
    <fill>
      <patternFill patternType="solid">
        <fgColor theme="0" tint="-0.249977111117893"/>
        <bgColor indexed="64"/>
      </patternFill>
    </fill>
    <fill>
      <patternFill patternType="solid">
        <fgColor theme="9" tint="0.79998168889431442"/>
        <bgColor indexed="64"/>
      </patternFill>
    </fill>
  </fills>
  <borders count="35">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indexed="64"/>
      </left>
      <right/>
      <top style="hair">
        <color auto="1"/>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auto="1"/>
      </left>
      <right/>
      <top/>
      <bottom style="thin">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7" fillId="0" borderId="0" applyNumberFormat="0" applyFill="0" applyBorder="0" applyAlignment="0" applyProtection="0"/>
    <xf numFmtId="0" fontId="24" fillId="0" borderId="0"/>
    <xf numFmtId="0" fontId="2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4" fillId="0" borderId="0" xfId="0" applyFont="1"/>
    <xf numFmtId="164" fontId="0" fillId="0" borderId="0" xfId="0" applyNumberFormat="1"/>
    <xf numFmtId="4" fontId="4" fillId="0" borderId="0" xfId="0" applyNumberFormat="1" applyFont="1"/>
    <xf numFmtId="0" fontId="6" fillId="0" borderId="0" xfId="0" applyFont="1"/>
    <xf numFmtId="0" fontId="0" fillId="0" borderId="0" xfId="0" applyFont="1" applyBorder="1"/>
    <xf numFmtId="165" fontId="0" fillId="0" borderId="0" xfId="0" applyNumberFormat="1" applyFont="1" applyBorder="1"/>
    <xf numFmtId="0" fontId="9" fillId="0" borderId="0" xfId="0" applyFont="1" applyBorder="1"/>
    <xf numFmtId="0" fontId="9" fillId="0" borderId="0" xfId="0" applyFont="1"/>
    <xf numFmtId="0" fontId="10" fillId="0" borderId="0" xfId="0" applyFont="1"/>
    <xf numFmtId="0" fontId="10" fillId="0" borderId="0" xfId="0" applyFont="1" applyBorder="1" applyAlignment="1">
      <alignment horizontal="center" wrapText="1"/>
    </xf>
    <xf numFmtId="165" fontId="9" fillId="0" borderId="0" xfId="0" applyNumberFormat="1" applyFont="1" applyBorder="1"/>
    <xf numFmtId="166" fontId="9" fillId="0" borderId="0" xfId="0" applyNumberFormat="1" applyFont="1" applyBorder="1"/>
    <xf numFmtId="164" fontId="0" fillId="0" borderId="0" xfId="0" applyNumberFormat="1" applyFont="1" applyBorder="1"/>
    <xf numFmtId="164" fontId="2" fillId="0" borderId="0" xfId="0" applyNumberFormat="1" applyFont="1" applyBorder="1" applyAlignment="1">
      <alignment horizontal="center"/>
    </xf>
    <xf numFmtId="9" fontId="9" fillId="0" borderId="0" xfId="0" applyNumberFormat="1" applyFont="1" applyBorder="1" applyAlignment="1">
      <alignment wrapText="1"/>
    </xf>
    <xf numFmtId="9" fontId="9" fillId="0" borderId="0" xfId="0" applyNumberFormat="1" applyFont="1" applyBorder="1"/>
    <xf numFmtId="166" fontId="0" fillId="0" borderId="0" xfId="0" applyNumberFormat="1" applyFont="1" applyBorder="1"/>
    <xf numFmtId="9" fontId="9" fillId="0" borderId="1" xfId="2" applyFont="1" applyBorder="1"/>
    <xf numFmtId="165" fontId="9" fillId="0" borderId="7" xfId="0" applyNumberFormat="1" applyFont="1" applyBorder="1"/>
    <xf numFmtId="165" fontId="9" fillId="0" borderId="7" xfId="0" applyNumberFormat="1" applyFont="1" applyBorder="1" applyAlignment="1"/>
    <xf numFmtId="165" fontId="9" fillId="0" borderId="11" xfId="0" applyNumberFormat="1" applyFont="1" applyBorder="1"/>
    <xf numFmtId="0" fontId="8" fillId="0" borderId="8" xfId="0" applyFont="1" applyBorder="1"/>
    <xf numFmtId="0" fontId="8" fillId="0" borderId="13" xfId="0" applyFont="1" applyBorder="1" applyAlignment="1">
      <alignment horizontal="center" wrapText="1"/>
    </xf>
    <xf numFmtId="0" fontId="8" fillId="0" borderId="14" xfId="0" applyFont="1" applyBorder="1" applyAlignment="1">
      <alignment horizontal="center" wrapText="1"/>
    </xf>
    <xf numFmtId="0" fontId="8" fillId="0" borderId="15" xfId="0" applyFont="1" applyBorder="1" applyAlignment="1">
      <alignment horizontal="center" wrapText="1"/>
    </xf>
    <xf numFmtId="0" fontId="7" fillId="0" borderId="8" xfId="0" applyFont="1" applyBorder="1" applyAlignment="1">
      <alignment wrapText="1"/>
    </xf>
    <xf numFmtId="166" fontId="7" fillId="0" borderId="8" xfId="0" applyNumberFormat="1" applyFont="1" applyBorder="1"/>
    <xf numFmtId="166" fontId="7" fillId="0" borderId="8" xfId="0" applyNumberFormat="1" applyFont="1" applyFill="1" applyBorder="1"/>
    <xf numFmtId="0" fontId="8" fillId="0" borderId="8" xfId="0" applyFont="1" applyBorder="1" applyAlignment="1">
      <alignment wrapText="1"/>
    </xf>
    <xf numFmtId="165" fontId="0" fillId="0" borderId="0" xfId="0" applyNumberFormat="1" applyFont="1" applyFill="1" applyBorder="1"/>
    <xf numFmtId="165" fontId="9" fillId="0" borderId="12" xfId="0" applyNumberFormat="1" applyFont="1" applyBorder="1" applyAlignment="1">
      <alignment horizontal="right"/>
    </xf>
    <xf numFmtId="165" fontId="9" fillId="0" borderId="20" xfId="0" applyNumberFormat="1" applyFont="1" applyBorder="1"/>
    <xf numFmtId="165" fontId="9" fillId="0" borderId="21" xfId="0" applyNumberFormat="1" applyFont="1" applyBorder="1"/>
    <xf numFmtId="165" fontId="0" fillId="0" borderId="20" xfId="0" applyNumberFormat="1" applyFont="1" applyBorder="1"/>
    <xf numFmtId="165" fontId="9" fillId="0" borderId="22" xfId="0" applyNumberFormat="1" applyFont="1" applyFill="1" applyBorder="1"/>
    <xf numFmtId="0" fontId="10" fillId="0" borderId="8" xfId="0" applyFont="1" applyBorder="1" applyAlignment="1">
      <alignment horizontal="center" wrapText="1"/>
    </xf>
    <xf numFmtId="9" fontId="9" fillId="0" borderId="6" xfId="2" applyFont="1" applyBorder="1"/>
    <xf numFmtId="0" fontId="9" fillId="0" borderId="0" xfId="0" applyFont="1" applyBorder="1" applyAlignment="1">
      <alignment horizontal="right"/>
    </xf>
    <xf numFmtId="0" fontId="10" fillId="0" borderId="8" xfId="0" applyFont="1" applyBorder="1" applyAlignment="1">
      <alignment horizontal="center"/>
    </xf>
    <xf numFmtId="0" fontId="0" fillId="0" borderId="0" xfId="0" applyFont="1"/>
    <xf numFmtId="0" fontId="7" fillId="0" borderId="0" xfId="0" applyFont="1" applyBorder="1" applyAlignment="1">
      <alignment horizontal="left"/>
    </xf>
    <xf numFmtId="0" fontId="12" fillId="0" borderId="0" xfId="0" applyFont="1" applyBorder="1" applyAlignment="1">
      <alignment horizontal="left"/>
    </xf>
    <xf numFmtId="0" fontId="7" fillId="0" borderId="0" xfId="0" applyFont="1" applyBorder="1"/>
    <xf numFmtId="0" fontId="10" fillId="2" borderId="7" xfId="0" applyFont="1" applyFill="1" applyBorder="1" applyAlignment="1">
      <alignment wrapText="1"/>
    </xf>
    <xf numFmtId="0" fontId="10" fillId="0" borderId="0" xfId="0" applyFont="1" applyBorder="1" applyAlignment="1">
      <alignment horizontal="right" wrapText="1"/>
    </xf>
    <xf numFmtId="9" fontId="9" fillId="0" borderId="0" xfId="2" applyFont="1" applyBorder="1"/>
    <xf numFmtId="9" fontId="9" fillId="0" borderId="28" xfId="2" applyFont="1" applyBorder="1"/>
    <xf numFmtId="9" fontId="9" fillId="0" borderId="29" xfId="2" applyFont="1" applyFill="1" applyBorder="1"/>
    <xf numFmtId="9" fontId="9" fillId="0" borderId="29" xfId="2" applyFont="1" applyBorder="1" applyAlignment="1">
      <alignment wrapText="1"/>
    </xf>
    <xf numFmtId="9" fontId="9" fillId="2" borderId="29" xfId="0" applyNumberFormat="1" applyFont="1" applyFill="1" applyBorder="1"/>
    <xf numFmtId="9" fontId="9" fillId="0" borderId="29" xfId="0" applyNumberFormat="1" applyFont="1" applyBorder="1"/>
    <xf numFmtId="9" fontId="9" fillId="0" borderId="29" xfId="0" applyNumberFormat="1" applyFont="1" applyFill="1" applyBorder="1"/>
    <xf numFmtId="9" fontId="9" fillId="0" borderId="30" xfId="0" applyNumberFormat="1" applyFont="1" applyBorder="1"/>
    <xf numFmtId="9" fontId="0" fillId="0" borderId="3" xfId="2" applyFont="1" applyBorder="1"/>
    <xf numFmtId="9" fontId="9" fillId="2" borderId="1" xfId="2" applyFont="1" applyFill="1" applyBorder="1"/>
    <xf numFmtId="9" fontId="0" fillId="0" borderId="1" xfId="2" applyFont="1" applyBorder="1"/>
    <xf numFmtId="9" fontId="9" fillId="0" borderId="10" xfId="2" applyFont="1" applyBorder="1"/>
    <xf numFmtId="165" fontId="9" fillId="0" borderId="28" xfId="0" applyNumberFormat="1" applyFont="1" applyBorder="1" applyAlignment="1">
      <alignment wrapText="1"/>
    </xf>
    <xf numFmtId="165" fontId="9" fillId="0" borderId="29" xfId="0" applyNumberFormat="1" applyFont="1" applyFill="1" applyBorder="1"/>
    <xf numFmtId="165" fontId="9" fillId="0" borderId="29" xfId="0" applyNumberFormat="1" applyFont="1" applyBorder="1"/>
    <xf numFmtId="0" fontId="9" fillId="2" borderId="29" xfId="0" applyFont="1" applyFill="1" applyBorder="1" applyAlignment="1">
      <alignment wrapText="1"/>
    </xf>
    <xf numFmtId="165" fontId="9" fillId="0" borderId="29" xfId="0" applyNumberFormat="1" applyFont="1" applyBorder="1" applyAlignment="1"/>
    <xf numFmtId="165" fontId="9" fillId="0" borderId="30" xfId="0" applyNumberFormat="1" applyFont="1" applyBorder="1"/>
    <xf numFmtId="9" fontId="9" fillId="0" borderId="2" xfId="2" applyFont="1" applyBorder="1"/>
    <xf numFmtId="9" fontId="9" fillId="0" borderId="6" xfId="2" applyFont="1" applyFill="1" applyBorder="1"/>
    <xf numFmtId="9" fontId="9" fillId="0" borderId="6" xfId="2" applyFont="1" applyBorder="1" applyAlignment="1">
      <alignment wrapText="1"/>
    </xf>
    <xf numFmtId="0" fontId="10" fillId="2" borderId="6" xfId="0" applyFont="1" applyFill="1" applyBorder="1" applyAlignment="1">
      <alignment wrapText="1"/>
    </xf>
    <xf numFmtId="9" fontId="9" fillId="0" borderId="6" xfId="0" applyNumberFormat="1" applyFont="1" applyBorder="1"/>
    <xf numFmtId="9" fontId="9" fillId="0" borderId="6" xfId="0" applyNumberFormat="1" applyFont="1" applyFill="1" applyBorder="1"/>
    <xf numFmtId="9" fontId="9" fillId="0" borderId="9" xfId="0" applyNumberFormat="1" applyFont="1" applyBorder="1"/>
    <xf numFmtId="9" fontId="9" fillId="2" borderId="6" xfId="0" applyNumberFormat="1" applyFont="1" applyFill="1" applyBorder="1"/>
    <xf numFmtId="165" fontId="9" fillId="2" borderId="29" xfId="0" applyNumberFormat="1" applyFont="1" applyFill="1" applyBorder="1"/>
    <xf numFmtId="9" fontId="9" fillId="0" borderId="2" xfId="0" applyNumberFormat="1" applyFont="1" applyBorder="1"/>
    <xf numFmtId="165" fontId="9" fillId="2" borderId="6" xfId="0" applyNumberFormat="1" applyFont="1" applyFill="1" applyBorder="1"/>
    <xf numFmtId="0" fontId="14" fillId="0" borderId="0" xfId="0" applyFont="1"/>
    <xf numFmtId="0" fontId="14" fillId="0" borderId="9" xfId="0" applyFont="1" applyBorder="1"/>
    <xf numFmtId="0" fontId="14" fillId="0" borderId="10" xfId="0" applyFont="1" applyBorder="1"/>
    <xf numFmtId="0" fontId="14" fillId="0" borderId="4" xfId="0" applyFont="1" applyBorder="1"/>
    <xf numFmtId="10" fontId="14" fillId="0" borderId="0" xfId="2" applyNumberFormat="1" applyFont="1"/>
    <xf numFmtId="0" fontId="14" fillId="0" borderId="0" xfId="0" applyFont="1" applyBorder="1"/>
    <xf numFmtId="0" fontId="12" fillId="0" borderId="0" xfId="0" quotePrefix="1" applyFont="1" applyBorder="1"/>
    <xf numFmtId="0" fontId="7" fillId="0" borderId="0" xfId="3" applyFont="1"/>
    <xf numFmtId="0" fontId="5" fillId="0" borderId="0" xfId="3"/>
    <xf numFmtId="0" fontId="3" fillId="0" borderId="0" xfId="3" applyFont="1"/>
    <xf numFmtId="0" fontId="5" fillId="0" borderId="0" xfId="3" applyBorder="1" applyAlignment="1"/>
    <xf numFmtId="0" fontId="21" fillId="0" borderId="0" xfId="3" applyFont="1" applyAlignment="1"/>
    <xf numFmtId="0" fontId="21" fillId="0" borderId="0" xfId="3" applyFont="1" applyAlignment="1">
      <alignment vertical="top"/>
    </xf>
    <xf numFmtId="0" fontId="8" fillId="0" borderId="8" xfId="0" applyFont="1" applyBorder="1" applyAlignment="1">
      <alignment horizontal="center" wrapText="1"/>
    </xf>
    <xf numFmtId="0" fontId="7" fillId="0" borderId="0" xfId="0" applyFont="1"/>
    <xf numFmtId="0" fontId="13" fillId="0" borderId="0" xfId="0" applyFont="1" applyFill="1" applyBorder="1" applyAlignment="1"/>
    <xf numFmtId="0" fontId="7" fillId="0" borderId="0" xfId="0" applyFont="1" applyBorder="1" applyAlignment="1"/>
    <xf numFmtId="0" fontId="8" fillId="0" borderId="0" xfId="0" applyFont="1" applyFill="1" applyBorder="1" applyAlignment="1"/>
    <xf numFmtId="0" fontId="15" fillId="0" borderId="31" xfId="0" applyFont="1" applyBorder="1" applyAlignment="1">
      <alignment wrapText="1"/>
    </xf>
    <xf numFmtId="0" fontId="15" fillId="0" borderId="8" xfId="0" applyFont="1" applyBorder="1"/>
    <xf numFmtId="0" fontId="15" fillId="0" borderId="8" xfId="0" applyFont="1" applyBorder="1" applyAlignment="1">
      <alignment wrapText="1"/>
    </xf>
    <xf numFmtId="0" fontId="15" fillId="0" borderId="34" xfId="0" applyFont="1" applyBorder="1" applyAlignment="1">
      <alignment wrapText="1"/>
    </xf>
    <xf numFmtId="0" fontId="7" fillId="0" borderId="8" xfId="0" applyFont="1" applyBorder="1"/>
    <xf numFmtId="0" fontId="16" fillId="0" borderId="0" xfId="0" applyFont="1" applyBorder="1"/>
    <xf numFmtId="0" fontId="15" fillId="0" borderId="8" xfId="0" applyFont="1" applyBorder="1" applyAlignment="1">
      <alignment horizontal="left"/>
    </xf>
    <xf numFmtId="168" fontId="7" fillId="0" borderId="33" xfId="0" applyNumberFormat="1" applyFont="1" applyFill="1" applyBorder="1" applyAlignment="1">
      <alignment vertical="top"/>
    </xf>
    <xf numFmtId="0" fontId="16" fillId="0" borderId="0" xfId="0" applyFont="1"/>
    <xf numFmtId="0" fontId="7" fillId="0" borderId="0" xfId="0" applyFont="1" applyAlignment="1"/>
    <xf numFmtId="0" fontId="13" fillId="0" borderId="32" xfId="0" applyFont="1" applyBorder="1" applyAlignment="1">
      <alignment horizontal="right"/>
    </xf>
    <xf numFmtId="1" fontId="8" fillId="0" borderId="8" xfId="0" applyNumberFormat="1" applyFont="1" applyFill="1" applyBorder="1" applyAlignment="1">
      <alignment horizontal="center" vertical="top"/>
    </xf>
    <xf numFmtId="1" fontId="8" fillId="0" borderId="8" xfId="0" applyNumberFormat="1" applyFont="1" applyBorder="1" applyAlignment="1">
      <alignment horizontal="center" vertical="top"/>
    </xf>
    <xf numFmtId="0" fontId="8" fillId="0" borderId="8" xfId="0" applyFont="1" applyFill="1" applyBorder="1" applyAlignment="1">
      <alignment horizontal="center" vertical="top"/>
    </xf>
    <xf numFmtId="0" fontId="10" fillId="0" borderId="8" xfId="0" applyFont="1" applyFill="1" applyBorder="1" applyAlignment="1">
      <alignment horizontal="left" wrapText="1"/>
    </xf>
    <xf numFmtId="169" fontId="7" fillId="3" borderId="8" xfId="1" applyNumberFormat="1" applyFont="1" applyFill="1" applyBorder="1" applyAlignment="1">
      <alignment vertical="top"/>
    </xf>
    <xf numFmtId="169" fontId="7" fillId="3" borderId="8" xfId="1" applyNumberFormat="1" applyFont="1" applyFill="1" applyBorder="1"/>
    <xf numFmtId="169" fontId="7" fillId="3" borderId="8" xfId="0" applyNumberFormat="1" applyFont="1" applyFill="1" applyBorder="1"/>
    <xf numFmtId="44" fontId="7" fillId="0" borderId="0" xfId="0" applyNumberFormat="1" applyFont="1"/>
    <xf numFmtId="0" fontId="9" fillId="0" borderId="8" xfId="0" applyFont="1" applyFill="1" applyBorder="1" applyAlignment="1">
      <alignment horizontal="left" vertical="top" wrapText="1" indent="1"/>
    </xf>
    <xf numFmtId="169" fontId="7" fillId="0" borderId="8" xfId="1" applyNumberFormat="1" applyFont="1" applyFill="1" applyBorder="1" applyAlignment="1">
      <alignment vertical="top"/>
    </xf>
    <xf numFmtId="169" fontId="7" fillId="0" borderId="8" xfId="0" applyNumberFormat="1" applyFont="1" applyBorder="1" applyAlignment="1">
      <alignment vertical="top"/>
    </xf>
    <xf numFmtId="169" fontId="7" fillId="0" borderId="8" xfId="0" applyNumberFormat="1" applyFont="1" applyFill="1" applyBorder="1" applyAlignment="1">
      <alignment vertical="top"/>
    </xf>
    <xf numFmtId="169" fontId="18" fillId="0" borderId="8" xfId="0" applyNumberFormat="1" applyFont="1" applyBorder="1" applyAlignment="1">
      <alignment vertical="top" wrapText="1"/>
    </xf>
    <xf numFmtId="169" fontId="18" fillId="0" borderId="8" xfId="0" applyNumberFormat="1" applyFont="1" applyBorder="1" applyAlignment="1">
      <alignment vertical="top"/>
    </xf>
    <xf numFmtId="169" fontId="7" fillId="0" borderId="8" xfId="0" applyNumberFormat="1" applyFont="1" applyBorder="1"/>
    <xf numFmtId="0" fontId="9" fillId="0" borderId="8" xfId="0" applyFont="1" applyBorder="1" applyAlignment="1">
      <alignment horizontal="left" wrapText="1" indent="1"/>
    </xf>
    <xf numFmtId="169" fontId="7" fillId="0" borderId="8" xfId="1" applyNumberFormat="1" applyFont="1" applyBorder="1" applyAlignment="1"/>
    <xf numFmtId="169" fontId="7" fillId="0" borderId="8" xfId="1" applyNumberFormat="1" applyFont="1" applyBorder="1"/>
    <xf numFmtId="169" fontId="7" fillId="0" borderId="8" xfId="0" applyNumberFormat="1" applyFont="1" applyBorder="1" applyAlignment="1"/>
    <xf numFmtId="0" fontId="10" fillId="0" borderId="8" xfId="0" applyFont="1" applyBorder="1" applyAlignment="1">
      <alignment vertical="top" wrapText="1"/>
    </xf>
    <xf numFmtId="0" fontId="16" fillId="0" borderId="0" xfId="0" applyFont="1" applyFill="1" applyBorder="1" applyAlignment="1">
      <alignment vertical="top" wrapText="1"/>
    </xf>
    <xf numFmtId="0" fontId="7" fillId="0" borderId="0" xfId="0" applyFont="1" applyFill="1" applyAlignment="1"/>
    <xf numFmtId="0" fontId="10" fillId="0" borderId="8" xfId="0" applyFont="1" applyBorder="1" applyAlignment="1">
      <alignment horizontal="right" vertical="top" wrapText="1"/>
    </xf>
    <xf numFmtId="0" fontId="8" fillId="0" borderId="8" xfId="0" applyFont="1" applyFill="1" applyBorder="1" applyAlignment="1">
      <alignment horizontal="center" vertical="top" wrapText="1"/>
    </xf>
    <xf numFmtId="0" fontId="8" fillId="0" borderId="8" xfId="0" applyFont="1" applyBorder="1" applyAlignment="1">
      <alignment horizontal="center" vertical="top" wrapText="1"/>
    </xf>
    <xf numFmtId="1" fontId="8" fillId="0" borderId="8" xfId="0" applyNumberFormat="1" applyFont="1" applyFill="1" applyBorder="1" applyAlignment="1">
      <alignment horizontal="center"/>
    </xf>
    <xf numFmtId="0" fontId="8" fillId="0" borderId="8" xfId="0" applyFont="1" applyBorder="1" applyAlignment="1">
      <alignment horizontal="center"/>
    </xf>
    <xf numFmtId="0" fontId="8" fillId="0" borderId="8" xfId="0" applyFont="1" applyFill="1" applyBorder="1" applyAlignment="1">
      <alignment horizontal="center"/>
    </xf>
    <xf numFmtId="0" fontId="13" fillId="0" borderId="32" xfId="0" applyFont="1" applyBorder="1" applyAlignment="1">
      <alignment wrapText="1"/>
    </xf>
    <xf numFmtId="0" fontId="9" fillId="0" borderId="8" xfId="0" applyFont="1" applyBorder="1"/>
    <xf numFmtId="0" fontId="7" fillId="0" borderId="8" xfId="0" applyFont="1" applyBorder="1" applyAlignment="1">
      <alignment horizontal="right" vertical="top"/>
    </xf>
    <xf numFmtId="0" fontId="7" fillId="0" borderId="8" xfId="0" applyFont="1" applyBorder="1" applyAlignment="1">
      <alignment horizontal="center"/>
    </xf>
    <xf numFmtId="0" fontId="7" fillId="0" borderId="0" xfId="0" applyFont="1" applyFill="1"/>
    <xf numFmtId="166" fontId="9" fillId="0" borderId="8" xfId="0" applyNumberFormat="1" applyFont="1" applyFill="1" applyBorder="1" applyAlignment="1">
      <alignment wrapText="1"/>
    </xf>
    <xf numFmtId="166" fontId="9" fillId="0" borderId="8" xfId="0" applyNumberFormat="1" applyFont="1" applyFill="1" applyBorder="1"/>
    <xf numFmtId="0" fontId="7" fillId="0" borderId="8" xfId="0" applyFont="1" applyFill="1" applyBorder="1" applyAlignment="1">
      <alignment horizontal="right" vertical="top"/>
    </xf>
    <xf numFmtId="0" fontId="7" fillId="0" borderId="8" xfId="0" applyFont="1" applyFill="1" applyBorder="1" applyAlignment="1">
      <alignment horizontal="right"/>
    </xf>
    <xf numFmtId="0" fontId="15" fillId="0" borderId="8" xfId="0" applyFont="1" applyFill="1" applyBorder="1" applyAlignment="1">
      <alignment horizontal="right"/>
    </xf>
    <xf numFmtId="44" fontId="7" fillId="0" borderId="8" xfId="0" applyNumberFormat="1" applyFont="1" applyFill="1" applyBorder="1"/>
    <xf numFmtId="0" fontId="7" fillId="0" borderId="8" xfId="0" applyFont="1" applyFill="1" applyBorder="1" applyAlignment="1">
      <alignment horizontal="center"/>
    </xf>
    <xf numFmtId="0" fontId="7" fillId="0" borderId="8" xfId="0" applyFont="1" applyFill="1" applyBorder="1"/>
    <xf numFmtId="0" fontId="10" fillId="0" borderId="8" xfId="0" applyFont="1" applyBorder="1" applyAlignment="1">
      <alignment horizontal="right" vertical="top"/>
    </xf>
    <xf numFmtId="0" fontId="9" fillId="0" borderId="8" xfId="0" applyFont="1" applyBorder="1" applyAlignment="1">
      <alignment horizontal="right" wrapText="1"/>
    </xf>
    <xf numFmtId="166" fontId="9" fillId="0" borderId="8" xfId="0" applyNumberFormat="1" applyFont="1" applyBorder="1" applyAlignment="1">
      <alignment wrapText="1"/>
    </xf>
    <xf numFmtId="166" fontId="9" fillId="0" borderId="8" xfId="0" applyNumberFormat="1" applyFont="1" applyBorder="1"/>
    <xf numFmtId="0" fontId="10" fillId="0" borderId="8" xfId="0" applyFont="1" applyBorder="1" applyAlignment="1">
      <alignment horizontal="right" wrapText="1"/>
    </xf>
    <xf numFmtId="0" fontId="12" fillId="0" borderId="0" xfId="0" applyFont="1" applyBorder="1" applyAlignment="1">
      <alignment horizontal="center"/>
    </xf>
    <xf numFmtId="165" fontId="9" fillId="0" borderId="33" xfId="0" applyNumberFormat="1" applyFont="1" applyBorder="1"/>
    <xf numFmtId="0" fontId="14" fillId="0" borderId="10" xfId="0" applyFont="1" applyBorder="1" applyAlignment="1">
      <alignment horizontal="center"/>
    </xf>
    <xf numFmtId="0" fontId="14" fillId="0" borderId="4" xfId="0" applyFont="1" applyBorder="1" applyAlignment="1">
      <alignment horizontal="center"/>
    </xf>
    <xf numFmtId="0" fontId="14" fillId="0" borderId="0" xfId="0" applyFont="1" applyBorder="1" applyAlignment="1">
      <alignment horizontal="center"/>
    </xf>
    <xf numFmtId="0" fontId="14" fillId="0" borderId="0" xfId="0" applyFont="1" applyAlignment="1">
      <alignment horizontal="center"/>
    </xf>
    <xf numFmtId="165" fontId="14" fillId="0" borderId="0" xfId="0" applyNumberFormat="1" applyFont="1"/>
    <xf numFmtId="9" fontId="9" fillId="0" borderId="1" xfId="2" applyNumberFormat="1" applyFont="1" applyBorder="1"/>
    <xf numFmtId="0" fontId="27" fillId="0" borderId="0" xfId="0" applyFont="1"/>
    <xf numFmtId="0" fontId="28" fillId="0" borderId="0" xfId="0" applyFont="1"/>
    <xf numFmtId="0" fontId="29" fillId="0" borderId="0" xfId="0" applyFont="1"/>
    <xf numFmtId="0" fontId="27" fillId="0" borderId="0" xfId="0" applyFont="1" applyAlignment="1">
      <alignment horizontal="center"/>
    </xf>
    <xf numFmtId="0" fontId="27" fillId="0" borderId="2" xfId="0" applyFont="1" applyBorder="1"/>
    <xf numFmtId="0" fontId="27" fillId="0" borderId="3" xfId="0" applyFont="1" applyBorder="1"/>
    <xf numFmtId="0" fontId="27" fillId="0" borderId="3" xfId="0" applyFont="1" applyBorder="1" applyAlignment="1">
      <alignment horizontal="center" wrapText="1"/>
    </xf>
    <xf numFmtId="0" fontId="27" fillId="0" borderId="3" xfId="0" applyFont="1" applyBorder="1" applyAlignment="1">
      <alignment horizontal="center"/>
    </xf>
    <xf numFmtId="0" fontId="27" fillId="0" borderId="5" xfId="0" applyFont="1" applyBorder="1" applyAlignment="1">
      <alignment horizontal="center"/>
    </xf>
    <xf numFmtId="0" fontId="29" fillId="0" borderId="6" xfId="0" applyFont="1" applyBorder="1"/>
    <xf numFmtId="0" fontId="29" fillId="0" borderId="1" xfId="0" applyFont="1" applyBorder="1"/>
    <xf numFmtId="0" fontId="14" fillId="0" borderId="1" xfId="0" applyFont="1" applyBorder="1" applyAlignment="1">
      <alignment horizontal="center"/>
    </xf>
    <xf numFmtId="165" fontId="29" fillId="0" borderId="1" xfId="0" applyNumberFormat="1" applyFont="1" applyFill="1" applyBorder="1"/>
    <xf numFmtId="165" fontId="29" fillId="0" borderId="7" xfId="0" applyNumberFormat="1" applyFont="1" applyFill="1" applyBorder="1"/>
    <xf numFmtId="165" fontId="29" fillId="0" borderId="1" xfId="0" applyNumberFormat="1" applyFont="1" applyFill="1" applyBorder="1" applyAlignment="1">
      <alignment wrapText="1"/>
    </xf>
    <xf numFmtId="165" fontId="29" fillId="0" borderId="10" xfId="0" applyNumberFormat="1" applyFont="1" applyBorder="1"/>
    <xf numFmtId="165" fontId="29" fillId="0" borderId="11" xfId="0" applyNumberFormat="1" applyFont="1" applyBorder="1"/>
    <xf numFmtId="0" fontId="29" fillId="0" borderId="4" xfId="0" applyFont="1" applyBorder="1"/>
    <xf numFmtId="165" fontId="29" fillId="0" borderId="4" xfId="0" applyNumberFormat="1" applyFont="1" applyBorder="1"/>
    <xf numFmtId="165" fontId="29" fillId="0" borderId="0" xfId="0" applyNumberFormat="1" applyFont="1" applyBorder="1"/>
    <xf numFmtId="164" fontId="0" fillId="0" borderId="0" xfId="0" applyNumberFormat="1" applyFont="1"/>
    <xf numFmtId="165" fontId="0" fillId="0" borderId="33" xfId="0" applyNumberFormat="1" applyFont="1" applyBorder="1"/>
    <xf numFmtId="0" fontId="0" fillId="0" borderId="0" xfId="0" applyFont="1" applyAlignment="1">
      <alignment vertical="top"/>
    </xf>
    <xf numFmtId="0" fontId="0" fillId="0" borderId="0" xfId="0" applyFont="1" applyAlignment="1">
      <alignment horizontal="left" vertical="top"/>
    </xf>
    <xf numFmtId="165" fontId="0" fillId="0" borderId="0" xfId="0" applyNumberFormat="1" applyFont="1" applyAlignment="1">
      <alignment vertical="top"/>
    </xf>
    <xf numFmtId="0" fontId="8" fillId="0" borderId="0" xfId="0" applyFont="1"/>
    <xf numFmtId="170" fontId="7" fillId="0" borderId="0" xfId="0" applyNumberFormat="1" applyFont="1" applyAlignment="1">
      <alignment horizontal="left"/>
    </xf>
    <xf numFmtId="0" fontId="26" fillId="0" borderId="0" xfId="0" quotePrefix="1" applyFont="1"/>
    <xf numFmtId="164" fontId="9" fillId="0" borderId="0" xfId="0" applyNumberFormat="1" applyFont="1"/>
    <xf numFmtId="0" fontId="7" fillId="0" borderId="0" xfId="0" applyFont="1" applyAlignment="1">
      <alignment horizontal="left"/>
    </xf>
    <xf numFmtId="164" fontId="9" fillId="0" borderId="0" xfId="0" applyNumberFormat="1" applyFont="1" applyBorder="1"/>
    <xf numFmtId="10" fontId="9" fillId="0" borderId="0" xfId="0" applyNumberFormat="1" applyFont="1" applyBorder="1"/>
    <xf numFmtId="165" fontId="9" fillId="0" borderId="0" xfId="1" applyNumberFormat="1" applyFont="1" applyBorder="1"/>
    <xf numFmtId="166" fontId="16" fillId="0" borderId="0" xfId="0" applyNumberFormat="1" applyFont="1" applyBorder="1"/>
    <xf numFmtId="164" fontId="16" fillId="0" borderId="0" xfId="0" applyNumberFormat="1" applyFont="1" applyBorder="1"/>
    <xf numFmtId="0" fontId="30" fillId="0" borderId="0" xfId="0" applyFont="1" applyBorder="1" applyAlignment="1">
      <alignment horizontal="right"/>
    </xf>
    <xf numFmtId="167" fontId="16" fillId="0" borderId="0" xfId="0" applyNumberFormat="1" applyFont="1" applyBorder="1"/>
    <xf numFmtId="0" fontId="10" fillId="4" borderId="8" xfId="0" applyFont="1" applyFill="1" applyBorder="1" applyAlignment="1">
      <alignment horizontal="center"/>
    </xf>
    <xf numFmtId="0" fontId="9" fillId="0" borderId="8" xfId="0" applyFont="1" applyFill="1" applyBorder="1" applyAlignment="1">
      <alignment horizontal="right" wrapText="1"/>
    </xf>
    <xf numFmtId="0" fontId="7" fillId="0" borderId="0" xfId="0" applyFont="1" applyBorder="1" applyAlignment="1"/>
    <xf numFmtId="0" fontId="7" fillId="0" borderId="0" xfId="0" applyFont="1" applyFill="1" applyAlignment="1">
      <alignment horizontal="left"/>
    </xf>
    <xf numFmtId="0" fontId="7" fillId="0" borderId="8" xfId="0" applyFont="1" applyBorder="1" applyAlignment="1">
      <alignment horizontal="left" vertical="top" wrapText="1"/>
    </xf>
    <xf numFmtId="0" fontId="7" fillId="0" borderId="8" xfId="0" applyFont="1" applyFill="1" applyBorder="1" applyAlignment="1">
      <alignment horizontal="left"/>
    </xf>
    <xf numFmtId="0" fontId="31" fillId="0" borderId="0" xfId="3" applyFont="1"/>
    <xf numFmtId="0" fontId="31" fillId="0" borderId="0" xfId="3" applyFont="1" applyAlignment="1">
      <alignment wrapText="1"/>
    </xf>
    <xf numFmtId="0" fontId="5" fillId="0" borderId="0" xfId="3" applyFont="1" applyAlignment="1">
      <alignment wrapText="1"/>
    </xf>
    <xf numFmtId="0" fontId="5" fillId="0" borderId="0" xfId="3" applyAlignment="1">
      <alignment wrapText="1"/>
    </xf>
    <xf numFmtId="0" fontId="32" fillId="0" borderId="0" xfId="3" applyFont="1" applyAlignment="1">
      <alignment wrapText="1"/>
    </xf>
    <xf numFmtId="0" fontId="5" fillId="0" borderId="0" xfId="3" applyFont="1"/>
    <xf numFmtId="0" fontId="20" fillId="0" borderId="0" xfId="3" applyFont="1"/>
    <xf numFmtId="0" fontId="9" fillId="0" borderId="0" xfId="3" applyFont="1"/>
    <xf numFmtId="0" fontId="2" fillId="0" borderId="0" xfId="3" applyFont="1"/>
    <xf numFmtId="0" fontId="2" fillId="0" borderId="0" xfId="3" applyFont="1" applyAlignment="1">
      <alignment horizontal="left"/>
    </xf>
    <xf numFmtId="0" fontId="33" fillId="0" borderId="0" xfId="3" applyFont="1"/>
    <xf numFmtId="0" fontId="17" fillId="0" borderId="0" xfId="4" applyFont="1"/>
    <xf numFmtId="0" fontId="9" fillId="0" borderId="0" xfId="4" applyFont="1"/>
    <xf numFmtId="0" fontId="33" fillId="0" borderId="0" xfId="3" applyFont="1" applyFill="1" applyBorder="1"/>
    <xf numFmtId="0" fontId="5" fillId="0" borderId="0" xfId="3" quotePrefix="1"/>
    <xf numFmtId="0" fontId="35" fillId="0" borderId="0" xfId="0" applyFont="1" applyFill="1" applyBorder="1" applyAlignment="1"/>
    <xf numFmtId="0" fontId="7" fillId="0" borderId="32" xfId="0" applyFont="1" applyBorder="1" applyAlignment="1"/>
    <xf numFmtId="0" fontId="12" fillId="0" borderId="0" xfId="0" applyFont="1"/>
    <xf numFmtId="0" fontId="7" fillId="0" borderId="32" xfId="0" applyFont="1" applyBorder="1"/>
    <xf numFmtId="0" fontId="36" fillId="0" borderId="8" xfId="4" applyFont="1" applyBorder="1"/>
    <xf numFmtId="0" fontId="8" fillId="0" borderId="8" xfId="0" applyFont="1" applyBorder="1" applyAlignment="1">
      <alignment horizontal="center" vertical="top"/>
    </xf>
    <xf numFmtId="0" fontId="7" fillId="0" borderId="8" xfId="0" applyFont="1" applyBorder="1" applyAlignment="1">
      <alignment horizontal="right" vertical="top" wrapText="1"/>
    </xf>
    <xf numFmtId="169" fontId="9" fillId="0" borderId="8" xfId="1" applyNumberFormat="1" applyFont="1" applyFill="1" applyBorder="1" applyAlignment="1">
      <alignment wrapText="1"/>
    </xf>
    <xf numFmtId="169" fontId="9" fillId="0" borderId="8" xfId="1" applyNumberFormat="1" applyFont="1" applyBorder="1"/>
    <xf numFmtId="169" fontId="7" fillId="0" borderId="8" xfId="1" applyNumberFormat="1" applyFont="1" applyFill="1" applyBorder="1"/>
    <xf numFmtId="14" fontId="7" fillId="0" borderId="8" xfId="0" quotePrefix="1" applyNumberFormat="1" applyFont="1" applyBorder="1" applyAlignment="1">
      <alignment horizontal="center"/>
    </xf>
    <xf numFmtId="44" fontId="7" fillId="0" borderId="8" xfId="0" applyNumberFormat="1" applyFont="1" applyBorder="1" applyAlignment="1">
      <alignment horizontal="center"/>
    </xf>
    <xf numFmtId="0" fontId="7" fillId="0" borderId="0" xfId="0" applyFont="1" applyAlignment="1">
      <alignment horizontal="center"/>
    </xf>
    <xf numFmtId="0" fontId="29" fillId="0" borderId="1" xfId="0" applyFont="1" applyBorder="1" applyAlignment="1">
      <alignment horizontal="center"/>
    </xf>
    <xf numFmtId="0" fontId="29" fillId="0" borderId="6" xfId="0" applyFont="1" applyBorder="1" applyAlignment="1">
      <alignment horizontal="center"/>
    </xf>
    <xf numFmtId="0" fontId="27" fillId="0" borderId="2" xfId="0" applyFont="1" applyBorder="1" applyAlignment="1">
      <alignment horizontal="center"/>
    </xf>
    <xf numFmtId="0" fontId="37" fillId="0" borderId="1" xfId="0" applyFont="1" applyBorder="1" applyAlignment="1">
      <alignment horizontal="center"/>
    </xf>
    <xf numFmtId="0" fontId="10" fillId="0" borderId="25" xfId="0" applyFont="1" applyBorder="1" applyAlignment="1">
      <alignment horizontal="center"/>
    </xf>
    <xf numFmtId="0" fontId="10" fillId="0" borderId="4" xfId="0" applyFont="1" applyBorder="1" applyAlignment="1">
      <alignment horizontal="center"/>
    </xf>
    <xf numFmtId="0" fontId="10" fillId="0" borderId="26" xfId="0" applyFont="1" applyBorder="1" applyAlignment="1">
      <alignment horizontal="center"/>
    </xf>
    <xf numFmtId="14" fontId="11" fillId="0" borderId="23" xfId="0" applyNumberFormat="1" applyFont="1" applyBorder="1" applyAlignment="1">
      <alignment horizontal="center"/>
    </xf>
    <xf numFmtId="0" fontId="11" fillId="0" borderId="24" xfId="0" applyFont="1" applyBorder="1" applyAlignment="1">
      <alignment horizontal="center"/>
    </xf>
    <xf numFmtId="0" fontId="11" fillId="0" borderId="27" xfId="0" applyFont="1" applyBorder="1" applyAlignment="1">
      <alignment horizontal="center"/>
    </xf>
    <xf numFmtId="0" fontId="10" fillId="0" borderId="8" xfId="0" applyFont="1" applyBorder="1" applyAlignment="1"/>
    <xf numFmtId="0" fontId="9" fillId="0" borderId="8" xfId="0" applyFont="1" applyBorder="1" applyAlignment="1"/>
    <xf numFmtId="0" fontId="9" fillId="0" borderId="16" xfId="0" applyFont="1" applyBorder="1" applyAlignment="1">
      <alignment wrapText="1"/>
    </xf>
    <xf numFmtId="0" fontId="9" fillId="0" borderId="19" xfId="0" applyFont="1" applyBorder="1" applyAlignment="1">
      <alignment wrapText="1"/>
    </xf>
    <xf numFmtId="0" fontId="10" fillId="0" borderId="9" xfId="0" applyFont="1" applyBorder="1" applyAlignment="1">
      <alignment horizontal="right" wrapText="1"/>
    </xf>
    <xf numFmtId="0" fontId="10" fillId="0" borderId="11" xfId="0" applyFont="1" applyBorder="1" applyAlignment="1">
      <alignment horizontal="right" wrapText="1"/>
    </xf>
    <xf numFmtId="0" fontId="9" fillId="0" borderId="6" xfId="0" applyFont="1" applyBorder="1" applyAlignment="1">
      <alignment wrapText="1"/>
    </xf>
    <xf numFmtId="0" fontId="9" fillId="0" borderId="7" xfId="0" applyFont="1" applyBorder="1" applyAlignment="1">
      <alignment wrapText="1"/>
    </xf>
    <xf numFmtId="0" fontId="9" fillId="0" borderId="17" xfId="0" applyFont="1" applyBorder="1" applyAlignment="1">
      <alignment wrapText="1"/>
    </xf>
    <xf numFmtId="0" fontId="9" fillId="0" borderId="18" xfId="0" applyFont="1" applyBorder="1" applyAlignment="1">
      <alignment wrapText="1"/>
    </xf>
    <xf numFmtId="0" fontId="10" fillId="2" borderId="16" xfId="0" applyFont="1" applyFill="1" applyBorder="1" applyAlignment="1">
      <alignment wrapText="1"/>
    </xf>
    <xf numFmtId="0" fontId="9" fillId="2" borderId="19" xfId="0" applyFont="1" applyFill="1" applyBorder="1" applyAlignment="1">
      <alignment wrapText="1"/>
    </xf>
    <xf numFmtId="0" fontId="22" fillId="0" borderId="24" xfId="0" applyFont="1" applyFill="1" applyBorder="1" applyAlignment="1">
      <alignment vertical="top" wrapText="1"/>
    </xf>
    <xf numFmtId="0" fontId="7" fillId="0" borderId="24" xfId="0" applyFont="1" applyBorder="1" applyAlignment="1"/>
    <xf numFmtId="0" fontId="15" fillId="0" borderId="8" xfId="0" applyFont="1" applyBorder="1" applyAlignment="1"/>
  </cellXfs>
  <cellStyles count="8">
    <cellStyle name="Currency" xfId="1" builtinId="4"/>
    <cellStyle name="Hyperlink" xfId="4" builtinId="8"/>
    <cellStyle name="Hyperlink 2" xfId="6"/>
    <cellStyle name="Normal" xfId="0" builtinId="0"/>
    <cellStyle name="Normal 2" xfId="3"/>
    <cellStyle name="Normal 3" xfId="5"/>
    <cellStyle name="Percent" xfId="2" builtinId="5"/>
    <cellStyle name="Percent 2" xfId="7"/>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pplier%20Diversity%20Program/Proposals/HR001119S0083%20Seshia%20LOGiCs%20Learning-Driven%2020191014%20Vonis/re-submission%202020%20Feb/REVISED%20DARPA%20BUDGET-SESHIA-2-1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yee\Documents\A-Contracts%20and%20Grants\Tabuada\DARPA_Autonomy\Sub%20budget%20DARPA%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hares\PREaward\Deshmukh,%20Jyotirmoy%20-Jessica\2017-06-28%20DARPA\Northwestern%20-%20sub\Northwestern%20Volume%202%20-%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CLA Budget"/>
      <sheetName val="UCSC Budget"/>
      <sheetName val="Year1"/>
      <sheetName val="Year2"/>
      <sheetName val="Year3"/>
      <sheetName val="Year4"/>
      <sheetName val="Year5"/>
      <sheetName val="Summary_Budget"/>
      <sheetName val="BY PHASE -horizontal"/>
      <sheetName val="SESHIA"/>
      <sheetName val="DUTTA"/>
      <sheetName val="SASTRY"/>
      <sheetName val="TOMLIN"/>
      <sheetName val="SANGIOVANNI"/>
      <sheetName val="HARTMANN"/>
      <sheetName val="GV FY TASK"/>
      <sheetName val="GV FISCL YEAR HORIZ"/>
      <sheetName val="TASK-PHASE"/>
      <sheetName val="BY PHASE"/>
      <sheetName val="Budget Optimizer"/>
      <sheetName val="Task Monthly"/>
      <sheetName val="Reference"/>
      <sheetName val="AB20 Template"/>
      <sheetName val="Instructions"/>
      <sheetName val="Grid"/>
    </sheetNames>
    <sheetDataSet>
      <sheetData sheetId="0" refreshError="1"/>
      <sheetData sheetId="1" refreshError="1"/>
      <sheetData sheetId="2" refreshError="1"/>
      <sheetData sheetId="3">
        <row r="14">
          <cell r="C14" t="str">
            <v>Seshia,Sanjit Arunkumar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A4" t="str">
            <v>On Campus-7/1/16 and provisionally after</v>
          </cell>
        </row>
        <row r="5">
          <cell r="A5" t="str">
            <v>Off Campus Rate</v>
          </cell>
        </row>
        <row r="6">
          <cell r="A6" t="str">
            <v>No Overhead-Sponsored Research</v>
          </cell>
        </row>
        <row r="7">
          <cell r="A7" t="str">
            <v>Other Rate-(insert rate on Reference sheet)</v>
          </cell>
        </row>
      </sheetData>
      <sheetData sheetId="23" refreshError="1"/>
      <sheetData sheetId="24" refreshError="1"/>
      <sheetData sheetId="25">
        <row r="3">
          <cell r="A3" t="str">
            <v>Electrical Engineering and Computer Science</v>
          </cell>
          <cell r="B3" t="str">
            <v>2018-2019</v>
          </cell>
          <cell r="C3">
            <v>6091</v>
          </cell>
          <cell r="D3">
            <v>2</v>
          </cell>
          <cell r="E3" t="str">
            <v>April - May</v>
          </cell>
          <cell r="F3" t="str">
            <v>None</v>
          </cell>
          <cell r="I3">
            <v>0</v>
          </cell>
        </row>
        <row r="4">
          <cell r="A4" t="str">
            <v>Electrical Engineering and Computer Science</v>
          </cell>
          <cell r="B4" t="str">
            <v>2019-2020</v>
          </cell>
          <cell r="C4">
            <v>6335</v>
          </cell>
          <cell r="D4">
            <v>1</v>
          </cell>
          <cell r="E4" t="str">
            <v>August</v>
          </cell>
          <cell r="F4" t="str">
            <v>Assistant Specialist, I</v>
          </cell>
          <cell r="I4">
            <v>4266.67</v>
          </cell>
        </row>
        <row r="5">
          <cell r="A5" t="str">
            <v>Electrical Engineering and Computer Science</v>
          </cell>
          <cell r="B5" t="str">
            <v>2020-2021</v>
          </cell>
          <cell r="C5">
            <v>6588</v>
          </cell>
          <cell r="D5">
            <v>1</v>
          </cell>
          <cell r="E5" t="str">
            <v>December</v>
          </cell>
          <cell r="F5" t="str">
            <v>Assistant Specialist, II</v>
          </cell>
          <cell r="I5">
            <v>4358.33</v>
          </cell>
        </row>
        <row r="6">
          <cell r="A6" t="str">
            <v>Electrical Engineering and Computer Science</v>
          </cell>
          <cell r="B6" t="str">
            <v>2021-2022</v>
          </cell>
          <cell r="C6">
            <v>6852</v>
          </cell>
          <cell r="D6">
            <v>4</v>
          </cell>
          <cell r="E6" t="str">
            <v>February - May</v>
          </cell>
          <cell r="F6" t="str">
            <v>Assistant Specialist, III</v>
          </cell>
          <cell r="I6">
            <v>4450</v>
          </cell>
        </row>
        <row r="7">
          <cell r="A7" t="str">
            <v>Electrical Engineering and Computer Science</v>
          </cell>
          <cell r="B7" t="str">
            <v>2022-2023</v>
          </cell>
          <cell r="C7">
            <v>7126</v>
          </cell>
          <cell r="D7">
            <v>1</v>
          </cell>
          <cell r="E7" t="str">
            <v>January</v>
          </cell>
          <cell r="F7" t="str">
            <v>Asso. Specialist, I</v>
          </cell>
          <cell r="I7">
            <v>4841.67</v>
          </cell>
        </row>
        <row r="8">
          <cell r="A8" t="str">
            <v>Electrical Engineering and Computer Science</v>
          </cell>
          <cell r="B8" t="str">
            <v>2023-2024</v>
          </cell>
          <cell r="C8">
            <v>7411</v>
          </cell>
          <cell r="D8">
            <v>4</v>
          </cell>
          <cell r="E8" t="str">
            <v>January - April</v>
          </cell>
          <cell r="F8" t="str">
            <v>Asso. Specialist, II</v>
          </cell>
          <cell r="I8">
            <v>5183.33</v>
          </cell>
        </row>
        <row r="9">
          <cell r="A9" t="str">
            <v>Electrical Engineering and Computer Science</v>
          </cell>
          <cell r="B9" t="str">
            <v>2024-2025</v>
          </cell>
          <cell r="C9">
            <v>7707</v>
          </cell>
          <cell r="D9">
            <v>2</v>
          </cell>
          <cell r="E9" t="str">
            <v>January - February</v>
          </cell>
          <cell r="F9" t="str">
            <v>Asso. Specialist, III</v>
          </cell>
          <cell r="I9">
            <v>5558.33</v>
          </cell>
        </row>
        <row r="10">
          <cell r="A10" t="str">
            <v>Electrical Engineering and Computer Science</v>
          </cell>
          <cell r="B10" t="str">
            <v>2025-2026</v>
          </cell>
          <cell r="C10">
            <v>8015</v>
          </cell>
          <cell r="D10">
            <v>3</v>
          </cell>
          <cell r="E10" t="str">
            <v>January - March</v>
          </cell>
          <cell r="F10" t="str">
            <v>Asso. Specialist, IV</v>
          </cell>
          <cell r="I10">
            <v>5833.33</v>
          </cell>
        </row>
        <row r="11">
          <cell r="A11" t="str">
            <v>Electrical Engineering and Computer Science</v>
          </cell>
          <cell r="B11" t="str">
            <v>none</v>
          </cell>
          <cell r="C11">
            <v>0</v>
          </cell>
          <cell r="D11">
            <v>5</v>
          </cell>
          <cell r="E11" t="str">
            <v>January - May</v>
          </cell>
          <cell r="F11" t="str">
            <v>Specialist, I</v>
          </cell>
          <cell r="I11">
            <v>6258.33</v>
          </cell>
        </row>
        <row r="12">
          <cell r="A12" t="str">
            <v>Civil and Environmental Engineering</v>
          </cell>
          <cell r="B12" t="str">
            <v>2018-2019</v>
          </cell>
          <cell r="C12">
            <v>4333</v>
          </cell>
          <cell r="D12">
            <v>1</v>
          </cell>
          <cell r="E12" t="str">
            <v xml:space="preserve">July </v>
          </cell>
          <cell r="F12" t="str">
            <v>Specialist, II</v>
          </cell>
          <cell r="I12">
            <v>6883.33</v>
          </cell>
        </row>
        <row r="13">
          <cell r="A13" t="str">
            <v>Civil and Environmental Engineering</v>
          </cell>
          <cell r="B13" t="str">
            <v>2019-2020</v>
          </cell>
          <cell r="C13">
            <v>4506</v>
          </cell>
          <cell r="D13">
            <v>2</v>
          </cell>
          <cell r="E13" t="str">
            <v>July - August</v>
          </cell>
          <cell r="F13" t="str">
            <v>Specialist, III</v>
          </cell>
          <cell r="I13">
            <v>7691.67</v>
          </cell>
        </row>
        <row r="14">
          <cell r="A14" t="str">
            <v>Civil and Environmental Engineering</v>
          </cell>
          <cell r="B14" t="str">
            <v>2020-2021</v>
          </cell>
          <cell r="C14">
            <v>4686</v>
          </cell>
          <cell r="D14">
            <v>1</v>
          </cell>
          <cell r="E14" t="str">
            <v>June</v>
          </cell>
          <cell r="F14" t="str">
            <v>Specialist, IV</v>
          </cell>
          <cell r="I14">
            <v>8641.67</v>
          </cell>
        </row>
        <row r="15">
          <cell r="A15" t="str">
            <v>Civil and Environmental Engineering</v>
          </cell>
          <cell r="B15" t="str">
            <v>2021-2022</v>
          </cell>
          <cell r="C15">
            <v>4873</v>
          </cell>
          <cell r="D15">
            <v>3</v>
          </cell>
          <cell r="E15" t="str">
            <v>June - August</v>
          </cell>
          <cell r="F15" t="str">
            <v>Specialist, V</v>
          </cell>
          <cell r="I15">
            <v>9583.33</v>
          </cell>
        </row>
        <row r="16">
          <cell r="A16" t="str">
            <v>Civil and Environmental Engineering</v>
          </cell>
          <cell r="B16" t="str">
            <v>2022-2023</v>
          </cell>
          <cell r="C16">
            <v>5068</v>
          </cell>
          <cell r="D16">
            <v>2</v>
          </cell>
          <cell r="E16" t="str">
            <v>June - July</v>
          </cell>
          <cell r="F16" t="str">
            <v>Assistant Research Engineer, I</v>
          </cell>
          <cell r="I16">
            <v>8325</v>
          </cell>
        </row>
        <row r="17">
          <cell r="A17" t="str">
            <v>Civil and Environmental Engineering</v>
          </cell>
          <cell r="B17" t="str">
            <v>2023-2024</v>
          </cell>
          <cell r="C17">
            <v>5271</v>
          </cell>
          <cell r="D17">
            <v>3</v>
          </cell>
          <cell r="E17" t="str">
            <v>March - May</v>
          </cell>
          <cell r="F17" t="str">
            <v>Assistant Research Engineer, II</v>
          </cell>
          <cell r="I17">
            <v>8750</v>
          </cell>
        </row>
        <row r="18">
          <cell r="A18" t="str">
            <v>Civil and Environmental Engineering</v>
          </cell>
          <cell r="B18" t="str">
            <v>2024-2025</v>
          </cell>
          <cell r="C18">
            <v>5482</v>
          </cell>
          <cell r="D18">
            <v>1</v>
          </cell>
          <cell r="E18" t="str">
            <v>May</v>
          </cell>
          <cell r="F18" t="str">
            <v>Assistant Research Engineer, III</v>
          </cell>
          <cell r="I18">
            <v>9183.33</v>
          </cell>
        </row>
        <row r="19">
          <cell r="A19" t="str">
            <v>Civil and Environmental Engineering</v>
          </cell>
          <cell r="B19" t="str">
            <v>2025-2026</v>
          </cell>
          <cell r="C19">
            <v>5701</v>
          </cell>
          <cell r="D19">
            <v>0</v>
          </cell>
          <cell r="E19" t="str">
            <v>None</v>
          </cell>
          <cell r="F19" t="str">
            <v>Assistant Research Engineer, IV</v>
          </cell>
          <cell r="I19">
            <v>9666.67</v>
          </cell>
        </row>
        <row r="20">
          <cell r="A20" t="str">
            <v>Civil and Environmental Engineering</v>
          </cell>
          <cell r="B20" t="str">
            <v>none</v>
          </cell>
          <cell r="C20">
            <v>0</v>
          </cell>
          <cell r="D20">
            <v>2</v>
          </cell>
          <cell r="E20" t="str">
            <v>November - December</v>
          </cell>
          <cell r="F20" t="str">
            <v>Assistant Research Engineer, V</v>
          </cell>
          <cell r="I20">
            <v>10091.67</v>
          </cell>
        </row>
        <row r="21">
          <cell r="A21" t="str">
            <v>Industrial Engineering and Operations Research</v>
          </cell>
          <cell r="B21" t="str">
            <v>2018-2019</v>
          </cell>
          <cell r="C21">
            <v>4333</v>
          </cell>
          <cell r="D21">
            <v>1</v>
          </cell>
          <cell r="E21" t="str">
            <v>October</v>
          </cell>
          <cell r="F21" t="str">
            <v>Assistant Research Engineer, VI</v>
          </cell>
          <cell r="I21">
            <v>10458.33</v>
          </cell>
        </row>
        <row r="22">
          <cell r="A22" t="str">
            <v>Industrial Engineering and Operations Research</v>
          </cell>
          <cell r="B22" t="str">
            <v>2019-2020</v>
          </cell>
          <cell r="C22">
            <v>4506</v>
          </cell>
          <cell r="D22">
            <v>3</v>
          </cell>
          <cell r="E22" t="str">
            <v>October - December</v>
          </cell>
          <cell r="F22" t="str">
            <v>Associate Research Engineer, I</v>
          </cell>
          <cell r="I22">
            <v>10100</v>
          </cell>
        </row>
        <row r="23">
          <cell r="A23" t="str">
            <v>Industrial Engineering and Operations Research</v>
          </cell>
          <cell r="B23" t="str">
            <v>2020-2021</v>
          </cell>
          <cell r="C23">
            <v>4686</v>
          </cell>
          <cell r="D23">
            <v>2</v>
          </cell>
          <cell r="E23" t="str">
            <v>October - November</v>
          </cell>
          <cell r="F23" t="str">
            <v>Associate Research Engineer, II</v>
          </cell>
          <cell r="I23">
            <v>10466.67</v>
          </cell>
        </row>
        <row r="24">
          <cell r="A24" t="str">
            <v>Industrial Engineering and Operations Research</v>
          </cell>
          <cell r="B24" t="str">
            <v>2021-2022</v>
          </cell>
          <cell r="C24">
            <v>4873</v>
          </cell>
          <cell r="D24">
            <v>1</v>
          </cell>
          <cell r="E24" t="str">
            <v>September</v>
          </cell>
          <cell r="F24" t="str">
            <v>Associate Research Engineer, III</v>
          </cell>
          <cell r="I24">
            <v>10883.33</v>
          </cell>
        </row>
        <row r="25">
          <cell r="A25" t="str">
            <v>Industrial Engineering and Operations Research</v>
          </cell>
          <cell r="B25" t="str">
            <v>2022-2023</v>
          </cell>
          <cell r="C25">
            <v>5068</v>
          </cell>
          <cell r="F25" t="str">
            <v>Associate Research Engineer, IV</v>
          </cell>
          <cell r="I25">
            <v>11266.67</v>
          </cell>
        </row>
        <row r="26">
          <cell r="A26" t="str">
            <v>Industrial Engineering and Operations Research</v>
          </cell>
          <cell r="B26" t="str">
            <v>2023-2024</v>
          </cell>
          <cell r="C26">
            <v>5271</v>
          </cell>
          <cell r="F26" t="str">
            <v>Associate Research Engineer, V</v>
          </cell>
          <cell r="I26">
            <v>11675</v>
          </cell>
        </row>
        <row r="27">
          <cell r="A27" t="str">
            <v>Industrial Engineering and Operations Research</v>
          </cell>
          <cell r="B27" t="str">
            <v>2024-2025</v>
          </cell>
          <cell r="C27">
            <v>5482</v>
          </cell>
          <cell r="F27" t="str">
            <v>Research Engineer, I</v>
          </cell>
          <cell r="I27">
            <v>11275</v>
          </cell>
        </row>
        <row r="28">
          <cell r="A28" t="str">
            <v>Industrial Engineering and Operations Research</v>
          </cell>
          <cell r="B28" t="str">
            <v>2025-2026</v>
          </cell>
          <cell r="C28">
            <v>5701</v>
          </cell>
          <cell r="F28" t="str">
            <v>Research Engineer, II</v>
          </cell>
          <cell r="I28">
            <v>11683.33</v>
          </cell>
        </row>
        <row r="29">
          <cell r="A29" t="str">
            <v>Industrial Engineering and Operations Research</v>
          </cell>
          <cell r="B29" t="str">
            <v>none</v>
          </cell>
          <cell r="C29">
            <v>0</v>
          </cell>
          <cell r="F29" t="str">
            <v>Research Engineer, III</v>
          </cell>
          <cell r="I29">
            <v>12283.33</v>
          </cell>
        </row>
        <row r="30">
          <cell r="A30" t="str">
            <v>Mechanical Engineering</v>
          </cell>
          <cell r="B30" t="str">
            <v>2018-2019</v>
          </cell>
          <cell r="C30">
            <v>4333</v>
          </cell>
          <cell r="F30" t="str">
            <v>Research Engineer, IV</v>
          </cell>
          <cell r="I30">
            <v>12983.33</v>
          </cell>
        </row>
        <row r="31">
          <cell r="A31" t="str">
            <v>Mechanical Engineering</v>
          </cell>
          <cell r="B31" t="str">
            <v>2019-2020</v>
          </cell>
          <cell r="C31">
            <v>4506</v>
          </cell>
          <cell r="F31" t="str">
            <v>Research Engineer, V</v>
          </cell>
          <cell r="I31">
            <v>13716.67</v>
          </cell>
        </row>
        <row r="32">
          <cell r="A32" t="str">
            <v>Mechanical Engineering</v>
          </cell>
          <cell r="B32" t="str">
            <v>2020-2021</v>
          </cell>
          <cell r="C32">
            <v>4686</v>
          </cell>
          <cell r="F32" t="str">
            <v>Research Engineer, VI</v>
          </cell>
          <cell r="I32">
            <v>14716.67</v>
          </cell>
        </row>
        <row r="33">
          <cell r="A33" t="str">
            <v>Mechanical Engineering</v>
          </cell>
          <cell r="B33" t="str">
            <v>2021-2022</v>
          </cell>
          <cell r="C33">
            <v>4873</v>
          </cell>
          <cell r="F33" t="str">
            <v>Research Engineer, VII</v>
          </cell>
          <cell r="I33">
            <v>15783.33</v>
          </cell>
        </row>
        <row r="34">
          <cell r="A34" t="str">
            <v>Mechanical Engineering</v>
          </cell>
          <cell r="B34" t="str">
            <v>2022-2023</v>
          </cell>
          <cell r="C34">
            <v>5068</v>
          </cell>
          <cell r="F34" t="str">
            <v>Research Engineer, VIII</v>
          </cell>
          <cell r="I34">
            <v>16891.669999999998</v>
          </cell>
        </row>
        <row r="35">
          <cell r="A35" t="str">
            <v>Mechanical Engineering</v>
          </cell>
          <cell r="B35" t="str">
            <v>2023-2024</v>
          </cell>
          <cell r="C35">
            <v>5271</v>
          </cell>
          <cell r="F35" t="str">
            <v>Research Engineer, IX</v>
          </cell>
          <cell r="I35">
            <v>18250</v>
          </cell>
        </row>
        <row r="36">
          <cell r="A36" t="str">
            <v>Mechanical Engineering</v>
          </cell>
          <cell r="B36" t="str">
            <v>2024-2025</v>
          </cell>
          <cell r="C36">
            <v>5482</v>
          </cell>
        </row>
        <row r="37">
          <cell r="A37" t="str">
            <v>Mechanical Engineering</v>
          </cell>
          <cell r="B37" t="str">
            <v>2025-2026</v>
          </cell>
          <cell r="C37">
            <v>5701</v>
          </cell>
        </row>
        <row r="38">
          <cell r="A38" t="str">
            <v>Mechanical Engineering</v>
          </cell>
          <cell r="B38" t="str">
            <v>none</v>
          </cell>
          <cell r="C38">
            <v>0</v>
          </cell>
        </row>
        <row r="39">
          <cell r="A39" t="str">
            <v>Materials Science and Engineering</v>
          </cell>
          <cell r="B39" t="str">
            <v>2018-2019</v>
          </cell>
          <cell r="C39">
            <v>4621</v>
          </cell>
        </row>
        <row r="40">
          <cell r="A40" t="str">
            <v>Materials Science and Engineering</v>
          </cell>
          <cell r="B40" t="str">
            <v>2019-2020</v>
          </cell>
          <cell r="C40">
            <v>4806</v>
          </cell>
        </row>
        <row r="41">
          <cell r="A41" t="str">
            <v>Materials Science and Engineering</v>
          </cell>
          <cell r="B41" t="str">
            <v>2020-2021</v>
          </cell>
          <cell r="C41">
            <v>4998</v>
          </cell>
        </row>
        <row r="42">
          <cell r="A42" t="str">
            <v>Materials Science and Engineering</v>
          </cell>
          <cell r="B42" t="str">
            <v>2021-2022</v>
          </cell>
          <cell r="C42">
            <v>5198</v>
          </cell>
        </row>
        <row r="43">
          <cell r="A43" t="str">
            <v>Materials Science and Engineering</v>
          </cell>
          <cell r="B43" t="str">
            <v>2022-2023</v>
          </cell>
          <cell r="C43">
            <v>5406</v>
          </cell>
        </row>
        <row r="44">
          <cell r="A44" t="str">
            <v>Materials Science and Engineering</v>
          </cell>
          <cell r="B44" t="str">
            <v>2023-2024</v>
          </cell>
          <cell r="C44">
            <v>5622</v>
          </cell>
        </row>
        <row r="45">
          <cell r="A45" t="str">
            <v>Materials Science and Engineering</v>
          </cell>
          <cell r="B45" t="str">
            <v>2024-2025</v>
          </cell>
          <cell r="C45">
            <v>5847</v>
          </cell>
        </row>
        <row r="46">
          <cell r="A46" t="str">
            <v>Materials Science and Engineering</v>
          </cell>
          <cell r="B46" t="str">
            <v>2025-2026</v>
          </cell>
          <cell r="C46">
            <v>6081</v>
          </cell>
        </row>
        <row r="47">
          <cell r="A47" t="str">
            <v>Materials Science and Engineering</v>
          </cell>
          <cell r="B47" t="str">
            <v>none</v>
          </cell>
          <cell r="C47">
            <v>0</v>
          </cell>
        </row>
        <row r="48">
          <cell r="A48" t="str">
            <v>BioEngineering</v>
          </cell>
          <cell r="B48" t="str">
            <v>2018-2019</v>
          </cell>
          <cell r="C48">
            <v>6577</v>
          </cell>
        </row>
        <row r="49">
          <cell r="A49" t="str">
            <v>BioEngineering</v>
          </cell>
          <cell r="B49" t="str">
            <v>2019-2020</v>
          </cell>
          <cell r="C49">
            <v>6840</v>
          </cell>
        </row>
        <row r="50">
          <cell r="A50" t="str">
            <v>BioEngineering</v>
          </cell>
          <cell r="B50" t="str">
            <v>2020-2021</v>
          </cell>
          <cell r="C50">
            <v>7114</v>
          </cell>
        </row>
        <row r="51">
          <cell r="A51" t="str">
            <v>BioEngineering</v>
          </cell>
          <cell r="B51" t="str">
            <v>2021-2022</v>
          </cell>
          <cell r="C51">
            <v>7399</v>
          </cell>
        </row>
        <row r="52">
          <cell r="A52" t="str">
            <v>BioEngineering</v>
          </cell>
          <cell r="B52" t="str">
            <v>2022-2023</v>
          </cell>
          <cell r="C52">
            <v>7695</v>
          </cell>
        </row>
        <row r="53">
          <cell r="A53" t="str">
            <v>BioEngineering</v>
          </cell>
          <cell r="B53" t="str">
            <v>2023-2024</v>
          </cell>
          <cell r="C53">
            <v>8003</v>
          </cell>
        </row>
        <row r="54">
          <cell r="A54" t="str">
            <v>BioEngineering</v>
          </cell>
          <cell r="B54" t="str">
            <v>2024-2025</v>
          </cell>
          <cell r="C54">
            <v>8323</v>
          </cell>
        </row>
        <row r="55">
          <cell r="A55" t="str">
            <v>BioEngineering</v>
          </cell>
          <cell r="B55" t="str">
            <v>2025-2026</v>
          </cell>
          <cell r="C55">
            <v>8656</v>
          </cell>
        </row>
        <row r="56">
          <cell r="A56" t="str">
            <v>BioEngineering</v>
          </cell>
          <cell r="B56" t="str">
            <v>none</v>
          </cell>
          <cell r="C56">
            <v>0</v>
          </cell>
        </row>
        <row r="57">
          <cell r="A57" t="str">
            <v>Nuclear Engineering</v>
          </cell>
          <cell r="B57" t="str">
            <v>2018-2019</v>
          </cell>
          <cell r="C57">
            <v>6091</v>
          </cell>
        </row>
        <row r="58">
          <cell r="A58" t="str">
            <v>Nuclear Engineering</v>
          </cell>
          <cell r="B58" t="str">
            <v>2019-2020</v>
          </cell>
          <cell r="C58">
            <v>6335</v>
          </cell>
        </row>
        <row r="59">
          <cell r="A59" t="str">
            <v>Nuclear Engineering</v>
          </cell>
          <cell r="B59" t="str">
            <v>2020-2021</v>
          </cell>
          <cell r="C59">
            <v>6588</v>
          </cell>
        </row>
        <row r="60">
          <cell r="A60" t="str">
            <v>Nuclear Engineering</v>
          </cell>
          <cell r="B60" t="str">
            <v>2021-2022</v>
          </cell>
          <cell r="C60">
            <v>6852</v>
          </cell>
        </row>
        <row r="61">
          <cell r="A61" t="str">
            <v>Nuclear Engineering</v>
          </cell>
          <cell r="B61" t="str">
            <v>2022-2023</v>
          </cell>
          <cell r="C61">
            <v>7126</v>
          </cell>
        </row>
        <row r="62">
          <cell r="A62" t="str">
            <v>Nuclear Engineering</v>
          </cell>
          <cell r="B62" t="str">
            <v>2023-2024</v>
          </cell>
          <cell r="C62">
            <v>7411</v>
          </cell>
        </row>
        <row r="63">
          <cell r="A63" t="str">
            <v>Nuclear Engineering</v>
          </cell>
          <cell r="B63" t="str">
            <v>2024-2025</v>
          </cell>
          <cell r="C63">
            <v>7707</v>
          </cell>
        </row>
        <row r="64">
          <cell r="A64" t="str">
            <v>Nuclear Engineering</v>
          </cell>
          <cell r="B64" t="str">
            <v>2025-2026</v>
          </cell>
          <cell r="C64">
            <v>8015</v>
          </cell>
        </row>
        <row r="65">
          <cell r="A65" t="str">
            <v>Nuclear Engineering</v>
          </cell>
          <cell r="B65" t="str">
            <v>none</v>
          </cell>
          <cell r="C65">
            <v>0</v>
          </cell>
        </row>
        <row r="66">
          <cell r="A66" t="str">
            <v>Information School</v>
          </cell>
          <cell r="B66" t="str">
            <v>2018-2019</v>
          </cell>
          <cell r="C66">
            <v>4333</v>
          </cell>
        </row>
        <row r="67">
          <cell r="A67" t="str">
            <v>Information School</v>
          </cell>
          <cell r="B67" t="str">
            <v>2019-2020</v>
          </cell>
          <cell r="C67">
            <v>4506</v>
          </cell>
        </row>
        <row r="68">
          <cell r="A68" t="str">
            <v>Information School</v>
          </cell>
          <cell r="B68" t="str">
            <v>2020-2021</v>
          </cell>
          <cell r="C68">
            <v>4686</v>
          </cell>
        </row>
        <row r="69">
          <cell r="A69" t="str">
            <v>Information School</v>
          </cell>
          <cell r="B69" t="str">
            <v>2021-2022</v>
          </cell>
          <cell r="C69">
            <v>4873</v>
          </cell>
        </row>
        <row r="70">
          <cell r="A70" t="str">
            <v>Information School</v>
          </cell>
          <cell r="B70" t="str">
            <v>2022-2023</v>
          </cell>
          <cell r="C70">
            <v>5068</v>
          </cell>
        </row>
        <row r="71">
          <cell r="A71" t="str">
            <v>Information School</v>
          </cell>
          <cell r="B71" t="str">
            <v>2023-2024</v>
          </cell>
          <cell r="C71">
            <v>5271</v>
          </cell>
        </row>
        <row r="72">
          <cell r="A72" t="str">
            <v>Information School</v>
          </cell>
          <cell r="B72" t="str">
            <v>2024-2025</v>
          </cell>
          <cell r="C72">
            <v>5482</v>
          </cell>
        </row>
        <row r="73">
          <cell r="A73" t="str">
            <v>Information School</v>
          </cell>
          <cell r="B73" t="str">
            <v>2025-2026</v>
          </cell>
          <cell r="C73">
            <v>5701</v>
          </cell>
        </row>
        <row r="74">
          <cell r="A74" t="str">
            <v>Information School</v>
          </cell>
          <cell r="B74" t="str">
            <v>none</v>
          </cell>
          <cell r="C74">
            <v>0</v>
          </cell>
        </row>
        <row r="75">
          <cell r="A75" t="str">
            <v>GSR Step I</v>
          </cell>
          <cell r="B75" t="str">
            <v>2018-2019</v>
          </cell>
          <cell r="C75">
            <v>3356</v>
          </cell>
        </row>
        <row r="76">
          <cell r="A76" t="str">
            <v>GSR Step I</v>
          </cell>
          <cell r="B76" t="str">
            <v>2019-2020</v>
          </cell>
          <cell r="C76">
            <v>3490</v>
          </cell>
        </row>
        <row r="77">
          <cell r="A77" t="str">
            <v>GSR Step I</v>
          </cell>
          <cell r="B77" t="str">
            <v>2020-2021</v>
          </cell>
          <cell r="C77">
            <v>3630</v>
          </cell>
        </row>
        <row r="78">
          <cell r="A78" t="str">
            <v>GSR Step I</v>
          </cell>
          <cell r="B78" t="str">
            <v>2021-2022</v>
          </cell>
          <cell r="C78">
            <v>3775</v>
          </cell>
        </row>
        <row r="79">
          <cell r="A79" t="str">
            <v>GSR Step I</v>
          </cell>
          <cell r="B79" t="str">
            <v>2022-2023</v>
          </cell>
          <cell r="C79">
            <v>3926</v>
          </cell>
        </row>
        <row r="80">
          <cell r="A80" t="str">
            <v>GSR Step I</v>
          </cell>
          <cell r="B80" t="str">
            <v>2023-2024</v>
          </cell>
          <cell r="C80">
            <v>4083</v>
          </cell>
        </row>
        <row r="81">
          <cell r="A81" t="str">
            <v>GSR Step I</v>
          </cell>
          <cell r="B81" t="str">
            <v>2024-2025</v>
          </cell>
          <cell r="C81">
            <v>4246</v>
          </cell>
        </row>
        <row r="82">
          <cell r="A82" t="str">
            <v>GSR Step I</v>
          </cell>
          <cell r="B82" t="str">
            <v>2025-2026</v>
          </cell>
          <cell r="C82">
            <v>4416</v>
          </cell>
        </row>
        <row r="83">
          <cell r="A83" t="str">
            <v>GSR Step I</v>
          </cell>
          <cell r="B83" t="str">
            <v>none</v>
          </cell>
          <cell r="C83">
            <v>0</v>
          </cell>
        </row>
        <row r="84">
          <cell r="A84" t="str">
            <v>GSR Step II</v>
          </cell>
          <cell r="B84" t="str">
            <v>2018-2019</v>
          </cell>
          <cell r="C84">
            <v>3617</v>
          </cell>
        </row>
        <row r="85">
          <cell r="A85" t="str">
            <v>GSR Step II</v>
          </cell>
          <cell r="B85" t="str">
            <v>2019-2020</v>
          </cell>
          <cell r="C85">
            <v>3762</v>
          </cell>
        </row>
        <row r="86">
          <cell r="A86" t="str">
            <v>GSR Step II</v>
          </cell>
          <cell r="B86" t="str">
            <v>2020-2021</v>
          </cell>
          <cell r="C86">
            <v>3912</v>
          </cell>
        </row>
        <row r="87">
          <cell r="A87" t="str">
            <v>GSR Step II</v>
          </cell>
          <cell r="B87" t="str">
            <v>2021-2022</v>
          </cell>
          <cell r="C87">
            <v>4068</v>
          </cell>
        </row>
        <row r="88">
          <cell r="A88" t="str">
            <v>GSR Step II</v>
          </cell>
          <cell r="B88" t="str">
            <v>2022-2023</v>
          </cell>
          <cell r="C88">
            <v>4231</v>
          </cell>
        </row>
        <row r="89">
          <cell r="A89" t="str">
            <v>GSR Step II</v>
          </cell>
          <cell r="B89" t="str">
            <v>2023-2024</v>
          </cell>
          <cell r="C89">
            <v>4400</v>
          </cell>
        </row>
        <row r="90">
          <cell r="A90" t="str">
            <v>GSR Step II</v>
          </cell>
          <cell r="B90" t="str">
            <v>2024-2025</v>
          </cell>
          <cell r="C90">
            <v>4576</v>
          </cell>
        </row>
        <row r="91">
          <cell r="A91" t="str">
            <v>GSR Step II</v>
          </cell>
          <cell r="B91" t="str">
            <v>2025-2026</v>
          </cell>
          <cell r="C91">
            <v>4759</v>
          </cell>
        </row>
        <row r="92">
          <cell r="A92" t="str">
            <v>GSR Step II</v>
          </cell>
          <cell r="B92" t="str">
            <v>none</v>
          </cell>
          <cell r="C92">
            <v>0</v>
          </cell>
        </row>
        <row r="93">
          <cell r="A93" t="str">
            <v>GSR Step III</v>
          </cell>
          <cell r="B93" t="str">
            <v>2018-2019</v>
          </cell>
          <cell r="C93">
            <v>4012</v>
          </cell>
        </row>
        <row r="94">
          <cell r="A94" t="str">
            <v>GSR Step III</v>
          </cell>
          <cell r="B94" t="str">
            <v>2019-2020</v>
          </cell>
          <cell r="C94">
            <v>4172</v>
          </cell>
        </row>
        <row r="95">
          <cell r="A95" t="str">
            <v>GSR Step III</v>
          </cell>
          <cell r="B95" t="str">
            <v>2020-2021</v>
          </cell>
          <cell r="C95">
            <v>4339</v>
          </cell>
        </row>
        <row r="96">
          <cell r="A96" t="str">
            <v>GSR Step III</v>
          </cell>
          <cell r="B96" t="str">
            <v>2021-2022</v>
          </cell>
          <cell r="C96">
            <v>4513</v>
          </cell>
        </row>
        <row r="97">
          <cell r="A97" t="str">
            <v>GSR Step III</v>
          </cell>
          <cell r="B97" t="str">
            <v>2022-2023</v>
          </cell>
          <cell r="C97">
            <v>4694</v>
          </cell>
        </row>
        <row r="98">
          <cell r="A98" t="str">
            <v>GSR Step III</v>
          </cell>
          <cell r="B98" t="str">
            <v>2023-2024</v>
          </cell>
          <cell r="C98">
            <v>4882</v>
          </cell>
        </row>
        <row r="99">
          <cell r="A99" t="str">
            <v>GSR Step III</v>
          </cell>
          <cell r="B99" t="str">
            <v>2024-2025</v>
          </cell>
          <cell r="C99">
            <v>5077</v>
          </cell>
        </row>
        <row r="100">
          <cell r="A100" t="str">
            <v>GSR Step III</v>
          </cell>
          <cell r="B100" t="str">
            <v>2025-2026</v>
          </cell>
          <cell r="C100">
            <v>5280</v>
          </cell>
        </row>
        <row r="101">
          <cell r="A101" t="str">
            <v>GSR Step III</v>
          </cell>
          <cell r="B101" t="str">
            <v>none</v>
          </cell>
          <cell r="C101">
            <v>0</v>
          </cell>
        </row>
        <row r="102">
          <cell r="A102" t="str">
            <v>GSR Step IV</v>
          </cell>
          <cell r="B102" t="str">
            <v>2018-2019</v>
          </cell>
          <cell r="C102">
            <v>4333</v>
          </cell>
        </row>
        <row r="103">
          <cell r="A103" t="str">
            <v>GSR Step IV</v>
          </cell>
          <cell r="B103" t="str">
            <v>2019-2020</v>
          </cell>
          <cell r="C103">
            <v>4506</v>
          </cell>
        </row>
        <row r="104">
          <cell r="A104" t="str">
            <v>GSR Step IV</v>
          </cell>
          <cell r="B104" t="str">
            <v>2020-2021</v>
          </cell>
          <cell r="C104">
            <v>4686</v>
          </cell>
        </row>
        <row r="105">
          <cell r="A105" t="str">
            <v>GSR Step IV</v>
          </cell>
          <cell r="B105" t="str">
            <v>2021-2022</v>
          </cell>
          <cell r="C105">
            <v>4873</v>
          </cell>
        </row>
        <row r="106">
          <cell r="A106" t="str">
            <v>GSR Step IV</v>
          </cell>
          <cell r="B106" t="str">
            <v>2022-2023</v>
          </cell>
          <cell r="C106">
            <v>5068</v>
          </cell>
        </row>
        <row r="107">
          <cell r="A107" t="str">
            <v>GSR Step IV</v>
          </cell>
          <cell r="B107" t="str">
            <v>2023-2024</v>
          </cell>
          <cell r="C107">
            <v>5271</v>
          </cell>
        </row>
        <row r="108">
          <cell r="A108" t="str">
            <v>GSR Step IV</v>
          </cell>
          <cell r="B108" t="str">
            <v>2024-2025</v>
          </cell>
          <cell r="C108">
            <v>5482</v>
          </cell>
        </row>
        <row r="109">
          <cell r="A109" t="str">
            <v>GSR Step IV</v>
          </cell>
          <cell r="B109" t="str">
            <v>2025-2026</v>
          </cell>
          <cell r="C109">
            <v>5701</v>
          </cell>
        </row>
        <row r="110">
          <cell r="A110" t="str">
            <v>GSR Step IV</v>
          </cell>
          <cell r="B110" t="str">
            <v>none</v>
          </cell>
          <cell r="C110">
            <v>0</v>
          </cell>
        </row>
        <row r="111">
          <cell r="A111" t="str">
            <v>GSR Step V</v>
          </cell>
          <cell r="B111" t="str">
            <v>2018-2019</v>
          </cell>
          <cell r="C111">
            <v>4621</v>
          </cell>
        </row>
        <row r="112">
          <cell r="A112" t="str">
            <v>GSR Step V</v>
          </cell>
          <cell r="B112" t="str">
            <v>2019-2020</v>
          </cell>
          <cell r="C112">
            <v>4806</v>
          </cell>
        </row>
        <row r="113">
          <cell r="A113" t="str">
            <v>GSR Step V</v>
          </cell>
          <cell r="B113" t="str">
            <v>2020-2021</v>
          </cell>
          <cell r="C113">
            <v>4998</v>
          </cell>
        </row>
        <row r="114">
          <cell r="A114" t="str">
            <v>GSR Step V</v>
          </cell>
          <cell r="B114" t="str">
            <v>2021-2022</v>
          </cell>
          <cell r="C114">
            <v>5198</v>
          </cell>
        </row>
        <row r="115">
          <cell r="A115" t="str">
            <v>GSR Step V</v>
          </cell>
          <cell r="B115" t="str">
            <v>2022-2023</v>
          </cell>
          <cell r="C115">
            <v>5406</v>
          </cell>
        </row>
        <row r="116">
          <cell r="A116" t="str">
            <v>GSR Step V</v>
          </cell>
          <cell r="B116" t="str">
            <v>2023-2024</v>
          </cell>
          <cell r="C116">
            <v>5622</v>
          </cell>
        </row>
        <row r="117">
          <cell r="A117" t="str">
            <v>GSR Step V</v>
          </cell>
          <cell r="B117" t="str">
            <v>2024-2025</v>
          </cell>
          <cell r="C117">
            <v>5847</v>
          </cell>
        </row>
        <row r="118">
          <cell r="A118" t="str">
            <v>GSR Step V</v>
          </cell>
          <cell r="B118" t="str">
            <v>2025-2026</v>
          </cell>
          <cell r="C118">
            <v>6081</v>
          </cell>
        </row>
        <row r="119">
          <cell r="A119" t="str">
            <v>GSR Step V</v>
          </cell>
          <cell r="B119" t="str">
            <v>none</v>
          </cell>
          <cell r="C119">
            <v>0</v>
          </cell>
        </row>
        <row r="120">
          <cell r="A120" t="str">
            <v>GSR Step VI</v>
          </cell>
          <cell r="B120" t="str">
            <v>2018-2019</v>
          </cell>
          <cell r="C120">
            <v>4836</v>
          </cell>
        </row>
        <row r="121">
          <cell r="A121" t="str">
            <v>GSR Step VI</v>
          </cell>
          <cell r="B121" t="str">
            <v>2019-2020</v>
          </cell>
          <cell r="C121">
            <v>5029</v>
          </cell>
        </row>
        <row r="122">
          <cell r="A122" t="str">
            <v>GSR Step VI</v>
          </cell>
          <cell r="B122" t="str">
            <v>2020-2021</v>
          </cell>
          <cell r="C122">
            <v>5230</v>
          </cell>
        </row>
        <row r="123">
          <cell r="A123" t="str">
            <v>GSR Step VI</v>
          </cell>
          <cell r="B123" t="str">
            <v>2021-2022</v>
          </cell>
          <cell r="C123">
            <v>5439</v>
          </cell>
        </row>
        <row r="124">
          <cell r="A124" t="str">
            <v>GSR Step VI</v>
          </cell>
          <cell r="B124" t="str">
            <v>2022-2023</v>
          </cell>
          <cell r="C124">
            <v>5657</v>
          </cell>
        </row>
        <row r="125">
          <cell r="A125" t="str">
            <v>GSR Step VI</v>
          </cell>
          <cell r="B125" t="str">
            <v>2023-2024</v>
          </cell>
          <cell r="C125">
            <v>5883</v>
          </cell>
        </row>
        <row r="126">
          <cell r="A126" t="str">
            <v>GSR Step VI</v>
          </cell>
          <cell r="B126" t="str">
            <v>2024-2025</v>
          </cell>
          <cell r="C126">
            <v>6118</v>
          </cell>
        </row>
        <row r="127">
          <cell r="A127" t="str">
            <v>GSR Step VI</v>
          </cell>
          <cell r="B127" t="str">
            <v>2025-2026</v>
          </cell>
          <cell r="C127">
            <v>6363</v>
          </cell>
        </row>
        <row r="128">
          <cell r="A128" t="str">
            <v>GSR Step VI</v>
          </cell>
          <cell r="B128" t="str">
            <v>none</v>
          </cell>
          <cell r="C128">
            <v>0</v>
          </cell>
        </row>
        <row r="129">
          <cell r="A129" t="str">
            <v>GSR Step VII</v>
          </cell>
          <cell r="B129" t="str">
            <v>2018-2019</v>
          </cell>
          <cell r="C129">
            <v>5223</v>
          </cell>
        </row>
        <row r="130">
          <cell r="A130" t="str">
            <v>GSR Step VII</v>
          </cell>
          <cell r="B130" t="str">
            <v>2019-2020</v>
          </cell>
          <cell r="C130">
            <v>5432</v>
          </cell>
        </row>
        <row r="131">
          <cell r="A131" t="str">
            <v>GSR Step VII</v>
          </cell>
          <cell r="B131" t="str">
            <v>2020-2021</v>
          </cell>
          <cell r="C131">
            <v>5649</v>
          </cell>
        </row>
        <row r="132">
          <cell r="A132" t="str">
            <v>GSR Step VII</v>
          </cell>
          <cell r="B132" t="str">
            <v>2021-2022</v>
          </cell>
          <cell r="C132">
            <v>5875</v>
          </cell>
        </row>
        <row r="133">
          <cell r="A133" t="str">
            <v>GSR Step VII</v>
          </cell>
          <cell r="B133" t="str">
            <v>2022-2023</v>
          </cell>
          <cell r="C133">
            <v>6110</v>
          </cell>
        </row>
        <row r="134">
          <cell r="A134" t="str">
            <v>GSR Step VII</v>
          </cell>
          <cell r="B134" t="str">
            <v>2023-2024</v>
          </cell>
          <cell r="C134">
            <v>6354</v>
          </cell>
        </row>
        <row r="135">
          <cell r="A135" t="str">
            <v>GSR Step VII</v>
          </cell>
          <cell r="B135" t="str">
            <v>2024-2025</v>
          </cell>
          <cell r="C135">
            <v>6608</v>
          </cell>
        </row>
        <row r="136">
          <cell r="A136" t="str">
            <v>GSR Step VII</v>
          </cell>
          <cell r="B136" t="str">
            <v>2025-2026</v>
          </cell>
          <cell r="C136">
            <v>6872</v>
          </cell>
        </row>
        <row r="137">
          <cell r="A137" t="str">
            <v>GSR Step VII</v>
          </cell>
          <cell r="B137" t="str">
            <v>none</v>
          </cell>
          <cell r="C137">
            <v>0</v>
          </cell>
        </row>
        <row r="138">
          <cell r="A138" t="str">
            <v>GSR Step VIII</v>
          </cell>
          <cell r="B138" t="str">
            <v>2018-2019</v>
          </cell>
          <cell r="C138">
            <v>5639</v>
          </cell>
        </row>
        <row r="139">
          <cell r="A139" t="str">
            <v>GSR Step VIII</v>
          </cell>
          <cell r="B139" t="str">
            <v>2019-2020</v>
          </cell>
          <cell r="C139">
            <v>5865</v>
          </cell>
        </row>
        <row r="140">
          <cell r="A140" t="str">
            <v>GSR Step VIII</v>
          </cell>
          <cell r="B140" t="str">
            <v>2020-2021</v>
          </cell>
          <cell r="C140">
            <v>6100</v>
          </cell>
        </row>
        <row r="141">
          <cell r="A141" t="str">
            <v>GSR Step VIII</v>
          </cell>
          <cell r="B141" t="str">
            <v>2021-2022</v>
          </cell>
          <cell r="C141">
            <v>6344</v>
          </cell>
        </row>
        <row r="142">
          <cell r="A142" t="str">
            <v>GSR Step VIII</v>
          </cell>
          <cell r="B142" t="str">
            <v>2022-2023</v>
          </cell>
          <cell r="C142">
            <v>6598</v>
          </cell>
        </row>
        <row r="143">
          <cell r="A143" t="str">
            <v>GSR Step VIII</v>
          </cell>
          <cell r="B143" t="str">
            <v>2023-2024</v>
          </cell>
          <cell r="C143">
            <v>6862</v>
          </cell>
        </row>
        <row r="144">
          <cell r="A144" t="str">
            <v>GSR Step VIII</v>
          </cell>
          <cell r="B144" t="str">
            <v>2024-2025</v>
          </cell>
          <cell r="C144">
            <v>7136</v>
          </cell>
        </row>
        <row r="145">
          <cell r="A145" t="str">
            <v>GSR Step VIII</v>
          </cell>
          <cell r="B145" t="str">
            <v>2025-2026</v>
          </cell>
          <cell r="C145">
            <v>7421</v>
          </cell>
        </row>
        <row r="146">
          <cell r="A146" t="str">
            <v>GSR Step VIII</v>
          </cell>
          <cell r="B146" t="str">
            <v>none</v>
          </cell>
          <cell r="C146">
            <v>0</v>
          </cell>
        </row>
        <row r="147">
          <cell r="A147" t="str">
            <v>GSR Step IX</v>
          </cell>
          <cell r="B147" t="str">
            <v>2018-2019</v>
          </cell>
          <cell r="C147">
            <v>6091</v>
          </cell>
        </row>
        <row r="148">
          <cell r="A148" t="str">
            <v>GSR Step IX</v>
          </cell>
          <cell r="B148" t="str">
            <v>2019-2020</v>
          </cell>
          <cell r="C148">
            <v>6335</v>
          </cell>
        </row>
        <row r="149">
          <cell r="A149" t="str">
            <v>GSR Step IX</v>
          </cell>
          <cell r="B149" t="str">
            <v>2020-2021</v>
          </cell>
          <cell r="C149">
            <v>6588</v>
          </cell>
        </row>
        <row r="150">
          <cell r="A150" t="str">
            <v>GSR Step IX</v>
          </cell>
          <cell r="B150" t="str">
            <v>2021-2022</v>
          </cell>
          <cell r="C150">
            <v>6852</v>
          </cell>
        </row>
        <row r="151">
          <cell r="A151" t="str">
            <v>GSR Step IX</v>
          </cell>
          <cell r="B151" t="str">
            <v>2022-2023</v>
          </cell>
          <cell r="C151">
            <v>7126</v>
          </cell>
        </row>
        <row r="152">
          <cell r="A152" t="str">
            <v>GSR Step IX</v>
          </cell>
          <cell r="B152" t="str">
            <v>2023-2024</v>
          </cell>
          <cell r="C152">
            <v>7411</v>
          </cell>
        </row>
        <row r="153">
          <cell r="A153" t="str">
            <v>GSR Step IX</v>
          </cell>
          <cell r="B153" t="str">
            <v>2024-2025</v>
          </cell>
          <cell r="C153">
            <v>7707</v>
          </cell>
        </row>
        <row r="154">
          <cell r="A154" t="str">
            <v>GSR Step IX</v>
          </cell>
          <cell r="B154" t="str">
            <v>2025-2026</v>
          </cell>
          <cell r="C154">
            <v>8015</v>
          </cell>
        </row>
        <row r="155">
          <cell r="A155" t="str">
            <v>GSR Step IX</v>
          </cell>
          <cell r="B155" t="str">
            <v>none</v>
          </cell>
          <cell r="C155">
            <v>0</v>
          </cell>
        </row>
        <row r="156">
          <cell r="A156" t="str">
            <v>GSR Step X</v>
          </cell>
          <cell r="B156" t="str">
            <v>2018-2019</v>
          </cell>
          <cell r="C156">
            <v>6577</v>
          </cell>
        </row>
        <row r="157">
          <cell r="A157" t="str">
            <v>GSR Step X</v>
          </cell>
          <cell r="B157" t="str">
            <v>2019-2020</v>
          </cell>
          <cell r="C157">
            <v>6840</v>
          </cell>
        </row>
        <row r="158">
          <cell r="A158" t="str">
            <v>GSR Step X</v>
          </cell>
          <cell r="B158" t="str">
            <v>2020-2021</v>
          </cell>
          <cell r="C158">
            <v>7114</v>
          </cell>
        </row>
        <row r="159">
          <cell r="A159" t="str">
            <v>GSR Step X</v>
          </cell>
          <cell r="B159" t="str">
            <v>2021-2022</v>
          </cell>
          <cell r="C159">
            <v>7399</v>
          </cell>
        </row>
        <row r="160">
          <cell r="A160" t="str">
            <v>GSR Step X</v>
          </cell>
          <cell r="B160" t="str">
            <v>2022-2023</v>
          </cell>
          <cell r="C160">
            <v>7695</v>
          </cell>
        </row>
        <row r="161">
          <cell r="A161" t="str">
            <v>GSR Step X</v>
          </cell>
          <cell r="B161" t="str">
            <v>2023-2024</v>
          </cell>
          <cell r="C161">
            <v>8003</v>
          </cell>
        </row>
        <row r="162">
          <cell r="A162" t="str">
            <v>GSR Step X</v>
          </cell>
          <cell r="B162" t="str">
            <v>2024-2025</v>
          </cell>
          <cell r="C162">
            <v>8323</v>
          </cell>
        </row>
        <row r="163">
          <cell r="A163" t="str">
            <v>GSR Step X</v>
          </cell>
          <cell r="B163" t="str">
            <v>2025-2026</v>
          </cell>
          <cell r="C163">
            <v>8656</v>
          </cell>
        </row>
        <row r="164">
          <cell r="A164" t="str">
            <v>GSR Step X</v>
          </cell>
          <cell r="B164" t="str">
            <v>none</v>
          </cell>
          <cell r="C164">
            <v>0</v>
          </cell>
        </row>
        <row r="170">
          <cell r="A170" t="str">
            <v>Abbeel, P</v>
          </cell>
        </row>
        <row r="171">
          <cell r="A171" t="str">
            <v>none</v>
          </cell>
        </row>
        <row r="172">
          <cell r="A172" t="str">
            <v>Abergel,Rebecca</v>
          </cell>
        </row>
        <row r="173">
          <cell r="A173" t="str">
            <v>Abrahamson,Norman A</v>
          </cell>
        </row>
        <row r="174">
          <cell r="A174" t="str">
            <v>Acey,Charisma</v>
          </cell>
        </row>
        <row r="175">
          <cell r="A175" t="str">
            <v>Adler,Ilan</v>
          </cell>
        </row>
        <row r="176">
          <cell r="A176" t="str">
            <v>Ager, Joel</v>
          </cell>
        </row>
        <row r="177">
          <cell r="A177" t="str">
            <v>Agogino,Alice M</v>
          </cell>
        </row>
        <row r="178">
          <cell r="A178" t="str">
            <v>Alam,Mohammad-reza</v>
          </cell>
        </row>
        <row r="179">
          <cell r="A179" t="str">
            <v>Al Balushi,Zakaria</v>
          </cell>
        </row>
        <row r="180">
          <cell r="A180" t="str">
            <v>Allen,Frances</v>
          </cell>
        </row>
        <row r="181">
          <cell r="A181" t="str">
            <v>Alon,Elad</v>
          </cell>
        </row>
        <row r="182">
          <cell r="A182" t="str">
            <v>Alvarez-Cohen,Lisa</v>
          </cell>
        </row>
        <row r="183">
          <cell r="A183" t="str">
            <v>Anantharam,Venkatacha</v>
          </cell>
        </row>
        <row r="184">
          <cell r="A184" t="str">
            <v>Anderson,Mark</v>
          </cell>
        </row>
        <row r="185">
          <cell r="A185" t="str">
            <v>Arcak,Murat</v>
          </cell>
        </row>
        <row r="186">
          <cell r="A186" t="str">
            <v>Arias,Ana Claudia</v>
          </cell>
        </row>
        <row r="187">
          <cell r="A187" t="str">
            <v>Arkin,Adam P</v>
          </cell>
        </row>
        <row r="188">
          <cell r="A188" t="str">
            <v>Armero,Francisco</v>
          </cell>
        </row>
        <row r="189">
          <cell r="A189" t="str">
            <v>Asanovic,Krste</v>
          </cell>
        </row>
        <row r="190">
          <cell r="A190" t="str">
            <v>Asta,Mark</v>
          </cell>
        </row>
        <row r="191">
          <cell r="A191" t="str">
            <v>Aswani,Anil Jayanti</v>
          </cell>
        </row>
        <row r="192">
          <cell r="A192" t="str">
            <v>Atamturk,Alper</v>
          </cell>
        </row>
        <row r="193">
          <cell r="A193" t="str">
            <v>Auslander,David M</v>
          </cell>
        </row>
        <row r="194">
          <cell r="A194" t="str">
            <v>Bachrach,Jonathan</v>
          </cell>
        </row>
        <row r="195">
          <cell r="A195" t="str">
            <v>Bajcsy,Ruzena</v>
          </cell>
        </row>
        <row r="196">
          <cell r="A196" t="str">
            <v>Ballard,Glenn</v>
          </cell>
        </row>
        <row r="197">
          <cell r="A197" t="str">
            <v>Balooch,Mehdi</v>
          </cell>
        </row>
        <row r="198">
          <cell r="A198" t="str">
            <v>Bamman,David</v>
          </cell>
        </row>
        <row r="199">
          <cell r="A199" t="str">
            <v>Banfield,Jill</v>
          </cell>
        </row>
        <row r="200">
          <cell r="A200" t="str">
            <v>Barcellos,Lisa</v>
          </cell>
        </row>
        <row r="201">
          <cell r="A201" t="str">
            <v>Barnowski,Ross</v>
          </cell>
        </row>
        <row r="202">
          <cell r="A202" t="str">
            <v>Bartlett,Peter Leslie</v>
          </cell>
        </row>
        <row r="203">
          <cell r="A203" t="str">
            <v>Bayen,Alexandre</v>
          </cell>
        </row>
        <row r="204">
          <cell r="A204" t="str">
            <v>Becker,Tracy</v>
          </cell>
        </row>
        <row r="205">
          <cell r="A205" t="str">
            <v>Bhatia,Neerja</v>
          </cell>
        </row>
        <row r="206">
          <cell r="A206" t="str">
            <v>Black,Gary</v>
          </cell>
        </row>
        <row r="207">
          <cell r="A207" t="str">
            <v>Blumenstock,Joshua</v>
          </cell>
        </row>
        <row r="208">
          <cell r="A208" t="str">
            <v>Bogy,David B</v>
          </cell>
        </row>
        <row r="209">
          <cell r="A209" t="str">
            <v>Bokor,Jeffrey</v>
          </cell>
        </row>
        <row r="210">
          <cell r="A210" t="str">
            <v>Borrelli,Francesco</v>
          </cell>
        </row>
        <row r="211">
          <cell r="A211" t="str">
            <v>Boser,Bernhard E</v>
          </cell>
        </row>
        <row r="212">
          <cell r="A212" t="str">
            <v>Bourdier,Jean</v>
          </cell>
        </row>
        <row r="213">
          <cell r="A213" t="str">
            <v>Brager,Gail</v>
          </cell>
        </row>
        <row r="214">
          <cell r="A214" t="str">
            <v>Brand,Anna</v>
          </cell>
        </row>
        <row r="215">
          <cell r="A215" t="str">
            <v>Bray,Jonathan D</v>
          </cell>
        </row>
        <row r="216">
          <cell r="A216" t="str">
            <v>Brimhall,George H</v>
          </cell>
        </row>
        <row r="217">
          <cell r="A217" t="str">
            <v>Budinger,Thomas</v>
          </cell>
        </row>
        <row r="218">
          <cell r="A218" t="str">
            <v>Buntrock,Dana</v>
          </cell>
        </row>
        <row r="219">
          <cell r="A219" t="str">
            <v>Buresh,Tom</v>
          </cell>
        </row>
        <row r="220">
          <cell r="A220" t="str">
            <v>Burrell,Jenna</v>
          </cell>
        </row>
        <row r="221">
          <cell r="A221" t="str">
            <v>Caldas,Luisa</v>
          </cell>
        </row>
        <row r="222">
          <cell r="A222" t="str">
            <v>Caldeira,Teresa</v>
          </cell>
        </row>
        <row r="223">
          <cell r="A223" t="str">
            <v>Calott,Christopher</v>
          </cell>
        </row>
        <row r="224">
          <cell r="A224" t="str">
            <v>Canny,John F</v>
          </cell>
        </row>
        <row r="225">
          <cell r="A225" t="str">
            <v>Carey,Van P</v>
          </cell>
        </row>
        <row r="226">
          <cell r="A226" t="str">
            <v>Carmena,Jose Miguel</v>
          </cell>
        </row>
        <row r="227">
          <cell r="A227" t="str">
            <v>Casey,James</v>
          </cell>
        </row>
        <row r="228">
          <cell r="A228" t="str">
            <v>Cassidy,Michael J</v>
          </cell>
        </row>
        <row r="229">
          <cell r="A229" t="str">
            <v>Castillo,Greg</v>
          </cell>
        </row>
        <row r="230">
          <cell r="A230" t="str">
            <v>Ceder, Gerbrand</v>
          </cell>
        </row>
        <row r="231">
          <cell r="A231" t="str">
            <v>Ceder-Persson, Krisitin A</v>
          </cell>
        </row>
        <row r="232">
          <cell r="A232" t="str">
            <v>Chan,Chingyao</v>
          </cell>
        </row>
        <row r="233">
          <cell r="A233" t="str">
            <v>Chang-Hasnain,Constance J</v>
          </cell>
        </row>
        <row r="234">
          <cell r="A234" t="str">
            <v>Chapple,Karen</v>
          </cell>
        </row>
        <row r="235">
          <cell r="A235" t="str">
            <v>Chatman,Daniel</v>
          </cell>
        </row>
        <row r="236">
          <cell r="A236" t="str">
            <v>Chen,Jyh-Yuan</v>
          </cell>
        </row>
        <row r="237">
          <cell r="A237" t="str">
            <v>Cheshire,Coye</v>
          </cell>
        </row>
        <row r="238">
          <cell r="A238" t="str">
            <v>Cheung,Alvin</v>
          </cell>
        </row>
        <row r="239">
          <cell r="A239" t="str">
            <v>Chiesa,Alessandro</v>
          </cell>
        </row>
        <row r="240">
          <cell r="A240" t="str">
            <v>Choksombatchai,Raveevarn</v>
          </cell>
        </row>
        <row r="241">
          <cell r="A241" t="str">
            <v>Chopra,Anil K</v>
          </cell>
        </row>
        <row r="242">
          <cell r="A242" t="str">
            <v>Chow,Fotini Katopodes</v>
          </cell>
        </row>
        <row r="243">
          <cell r="A243" t="str">
            <v>Chow,Renee</v>
          </cell>
        </row>
        <row r="244">
          <cell r="A244" t="str">
            <v>Chrzan,Daryl C</v>
          </cell>
        </row>
        <row r="245">
          <cell r="A245" t="str">
            <v>Chua,Leon O</v>
          </cell>
        </row>
        <row r="246">
          <cell r="A246" t="str">
            <v>Chuang,John Chung</v>
          </cell>
        </row>
        <row r="247">
          <cell r="A247" t="str">
            <v>Colella,Phillip</v>
          </cell>
        </row>
        <row r="248">
          <cell r="A248" t="str">
            <v>Collier,Stephen</v>
          </cell>
        </row>
        <row r="249">
          <cell r="A249" t="str">
            <v>Conboy, Irina</v>
          </cell>
        </row>
        <row r="250">
          <cell r="A250" t="str">
            <v>Conolly,Steven</v>
          </cell>
        </row>
        <row r="251">
          <cell r="A251" t="str">
            <v>Cooper,Danika</v>
          </cell>
        </row>
        <row r="252">
          <cell r="A252" t="str">
            <v>Corburn,Jason</v>
          </cell>
        </row>
        <row r="253">
          <cell r="A253" t="str">
            <v>Courtade, Thomas</v>
          </cell>
        </row>
        <row r="254">
          <cell r="A254" t="str">
            <v>Crawford,Margaret</v>
          </cell>
        </row>
        <row r="255">
          <cell r="A255" t="str">
            <v>Critch,Andrew</v>
          </cell>
        </row>
        <row r="256">
          <cell r="A256" t="str">
            <v>Crysler,C</v>
          </cell>
        </row>
        <row r="257">
          <cell r="A257" t="str">
            <v>Culler,David E</v>
          </cell>
        </row>
        <row r="258">
          <cell r="A258" t="str">
            <v>Dames,Christopher E</v>
          </cell>
        </row>
        <row r="259">
          <cell r="A259" t="str">
            <v>Darrell, Trevor</v>
          </cell>
        </row>
        <row r="260">
          <cell r="A260" t="str">
            <v>Davids, Rene</v>
          </cell>
        </row>
        <row r="261">
          <cell r="A261" t="str">
            <v>Deakin,Elizabeth</v>
          </cell>
        </row>
        <row r="262">
          <cell r="A262" t="str">
            <v>DeJong,Matthew</v>
          </cell>
        </row>
        <row r="263">
          <cell r="A263" t="str">
            <v>Delong,James</v>
          </cell>
        </row>
        <row r="264">
          <cell r="A264" t="str">
            <v>Delucchi,Mark</v>
          </cell>
        </row>
        <row r="265">
          <cell r="A265" t="str">
            <v>de Monchaux,Nicholas</v>
          </cell>
        </row>
        <row r="266">
          <cell r="A266" t="str">
            <v>Denero,John</v>
          </cell>
        </row>
        <row r="267">
          <cell r="A267" t="str">
            <v>Demmel,James W</v>
          </cell>
        </row>
        <row r="268">
          <cell r="A268" t="str">
            <v>Derenzo,Stephen E</v>
          </cell>
        </row>
        <row r="269">
          <cell r="A269" t="str">
            <v>Devine,Thomas M</v>
          </cell>
        </row>
        <row r="270">
          <cell r="A270" t="str">
            <v>Dong,Andy</v>
          </cell>
        </row>
        <row r="271">
          <cell r="A271" t="str">
            <v>Doyle,Fiona M</v>
          </cell>
        </row>
        <row r="272">
          <cell r="A272" t="str">
            <v>Dragan,Anca</v>
          </cell>
        </row>
        <row r="273">
          <cell r="A273" t="str">
            <v>Dracup,John</v>
          </cell>
        </row>
        <row r="274">
          <cell r="A274" t="str">
            <v>Draut,Jennifer Stokes</v>
          </cell>
        </row>
        <row r="275">
          <cell r="A275" t="str">
            <v>Dreger,Douglas S</v>
          </cell>
        </row>
        <row r="276">
          <cell r="A276" t="str">
            <v>Dronova,Iryna</v>
          </cell>
        </row>
        <row r="277">
          <cell r="A277" t="str">
            <v>Dubon,Oscar D</v>
          </cell>
        </row>
        <row r="278">
          <cell r="A278" t="str">
            <v>Duguid,Paul</v>
          </cell>
        </row>
        <row r="279">
          <cell r="A279" t="str">
            <v>Dutta,Prabal</v>
          </cell>
        </row>
        <row r="280">
          <cell r="A280" t="str">
            <v>Egelman,Serge</v>
          </cell>
        </row>
        <row r="281">
          <cell r="A281" t="str">
            <v>Efros, Alexei</v>
          </cell>
        </row>
        <row r="282">
          <cell r="A282" t="str">
            <v>El Ghaoui,Laurent</v>
          </cell>
        </row>
        <row r="283">
          <cell r="A283" t="str">
            <v>Evans,James</v>
          </cell>
        </row>
        <row r="284">
          <cell r="A284" t="str">
            <v>Fearing,Ronald S</v>
          </cell>
        </row>
        <row r="285">
          <cell r="A285" t="str">
            <v>Fenves, Gregory</v>
          </cell>
        </row>
        <row r="286">
          <cell r="A286" t="str">
            <v>Fernandez-Pello,CARLOS</v>
          </cell>
        </row>
        <row r="287">
          <cell r="A287" t="str">
            <v>Filippou,Filippos</v>
          </cell>
        </row>
        <row r="288">
          <cell r="A288" t="str">
            <v>Fleming, Lee</v>
          </cell>
        </row>
        <row r="289">
          <cell r="A289" t="str">
            <v>Fletcher, Daniel</v>
          </cell>
        </row>
        <row r="290">
          <cell r="A290" t="str">
            <v>Flynn,Anita</v>
          </cell>
        </row>
        <row r="291">
          <cell r="A291" t="str">
            <v>Fox,Armando</v>
          </cell>
        </row>
        <row r="292">
          <cell r="A292" t="str">
            <v>Fraker,Harrison</v>
          </cell>
        </row>
        <row r="293">
          <cell r="A293" t="str">
            <v>Franklin,Michael</v>
          </cell>
        </row>
        <row r="294">
          <cell r="A294" t="str">
            <v>Fratoni, Massimiliano</v>
          </cell>
        </row>
        <row r="295">
          <cell r="A295" t="str">
            <v>Frenklach,Michael Y</v>
          </cell>
        </row>
        <row r="296">
          <cell r="A296" t="str">
            <v>Frick,Karen</v>
          </cell>
        </row>
        <row r="297">
          <cell r="A297" t="str">
            <v>Friedland,Gerald</v>
          </cell>
        </row>
        <row r="298">
          <cell r="A298" t="str">
            <v>Full,Robert</v>
          </cell>
        </row>
        <row r="299">
          <cell r="A299" t="str">
            <v>Gadgil,Ashok</v>
          </cell>
        </row>
        <row r="300">
          <cell r="A300" t="str">
            <v>Galante,Carol</v>
          </cell>
        </row>
        <row r="301">
          <cell r="A301" t="str">
            <v>Garcia,Dan</v>
          </cell>
        </row>
        <row r="302">
          <cell r="A302" t="str">
            <v>Garg,Sanjam</v>
          </cell>
        </row>
        <row r="303">
          <cell r="A303" t="str">
            <v>Gastpar,Michael C</v>
          </cell>
        </row>
        <row r="304">
          <cell r="A304" t="str">
            <v>Glaeser,Andreas M</v>
          </cell>
        </row>
        <row r="305">
          <cell r="A305" t="str">
            <v>Glaser,Steven D</v>
          </cell>
        </row>
        <row r="306">
          <cell r="A306" t="str">
            <v>Goldberg,Kenneth Yigael</v>
          </cell>
        </row>
        <row r="307">
          <cell r="A307" t="str">
            <v>Goldblum,Bethany</v>
          </cell>
        </row>
        <row r="308">
          <cell r="A308" t="str">
            <v>Goldwaser,Shafi</v>
          </cell>
        </row>
        <row r="309">
          <cell r="A309" t="str">
            <v>Gomez,Gabriel</v>
          </cell>
        </row>
        <row r="310">
          <cell r="A310" t="str">
            <v>Gonzalez, Joseph Edgar</v>
          </cell>
        </row>
        <row r="311">
          <cell r="A311" t="str">
            <v>Gonzalez,Marta</v>
          </cell>
        </row>
        <row r="312">
          <cell r="A312" t="str">
            <v>Goucher-Lambert,Kosa</v>
          </cell>
        </row>
        <row r="313">
          <cell r="A313" t="str">
            <v>Govindjee,Sanjay</v>
          </cell>
        </row>
        <row r="314">
          <cell r="A314" t="str">
            <v>Greenspan,Ehud</v>
          </cell>
        </row>
        <row r="315">
          <cell r="A315" t="str">
            <v>Greif,Ralph</v>
          </cell>
        </row>
        <row r="316">
          <cell r="A316" t="str">
            <v>Grigas,Paul</v>
          </cell>
        </row>
        <row r="317">
          <cell r="A317" t="str">
            <v>Grigoropoulos,Costas P</v>
          </cell>
        </row>
        <row r="318">
          <cell r="A318" t="str">
            <v>Gu,Grace</v>
          </cell>
        </row>
        <row r="319">
          <cell r="A319" t="str">
            <v>Guo,Xin</v>
          </cell>
        </row>
        <row r="320">
          <cell r="A320" t="str">
            <v>Gutierrez,Maria Paz</v>
          </cell>
        </row>
        <row r="321">
          <cell r="A321" t="str">
            <v>Hansen,Mark</v>
          </cell>
        </row>
        <row r="322">
          <cell r="A322" t="str">
            <v>Hansen,Morten</v>
          </cell>
        </row>
        <row r="323">
          <cell r="A323" t="str">
            <v>Hardt,Moritz</v>
          </cell>
        </row>
        <row r="324">
          <cell r="A324" t="str">
            <v>Harley,Robert A</v>
          </cell>
        </row>
        <row r="325">
          <cell r="A325" t="str">
            <v>Hartmann,Bjorn</v>
          </cell>
        </row>
        <row r="326">
          <cell r="A326" t="str">
            <v>Harvey,Brian</v>
          </cell>
        </row>
        <row r="327">
          <cell r="A327" t="str">
            <v>Head-Gordon,Teresa</v>
          </cell>
        </row>
        <row r="328">
          <cell r="A328" t="str">
            <v>Healy,Kevin E</v>
          </cell>
        </row>
        <row r="329">
          <cell r="A329" t="str">
            <v>Hearst,Marti</v>
          </cell>
        </row>
        <row r="330">
          <cell r="A330" t="str">
            <v>Hedrick,John Karl</v>
          </cell>
        </row>
        <row r="331">
          <cell r="A331" t="str">
            <v>Hellerstein,Joseph M</v>
          </cell>
        </row>
        <row r="332">
          <cell r="A332" t="str">
            <v>Hellman,Frances</v>
          </cell>
        </row>
        <row r="333">
          <cell r="A333" t="str">
            <v>Hermanowicz,Slawomir</v>
          </cell>
        </row>
        <row r="334">
          <cell r="A334" t="str">
            <v>Herr,Amy E.</v>
          </cell>
        </row>
        <row r="335">
          <cell r="A335" t="str">
            <v>Hill,Kristina</v>
          </cell>
        </row>
        <row r="336">
          <cell r="A336" t="str">
            <v>Hindle,Richard</v>
          </cell>
        </row>
        <row r="337">
          <cell r="A337" t="str">
            <v>Hochbaum,Dorit S</v>
          </cell>
        </row>
        <row r="338">
          <cell r="A338" t="str">
            <v>Holmes,Ian H.</v>
          </cell>
        </row>
        <row r="339">
          <cell r="A339" t="str">
            <v>Hood,Walter</v>
          </cell>
        </row>
        <row r="340">
          <cell r="A340" t="str">
            <v>Hoofnagle,Chris</v>
          </cell>
        </row>
        <row r="341">
          <cell r="A341" t="str">
            <v>Horowitz,Roberto</v>
          </cell>
        </row>
        <row r="342">
          <cell r="A342" t="str">
            <v>Horsley,David</v>
          </cell>
        </row>
        <row r="343">
          <cell r="A343" t="str">
            <v>Horvath,Arpad</v>
          </cell>
        </row>
        <row r="344">
          <cell r="A344" t="str">
            <v>Hosemann,Peter</v>
          </cell>
        </row>
        <row r="345">
          <cell r="A345" t="str">
            <v>HU,Chenming</v>
          </cell>
        </row>
        <row r="346">
          <cell r="A346" t="str">
            <v>Hug,Joshua</v>
          </cell>
        </row>
        <row r="347">
          <cell r="A347" t="str">
            <v>Hughes,Douglas</v>
          </cell>
        </row>
        <row r="348">
          <cell r="A348" t="str">
            <v>Hunt,James R</v>
          </cell>
        </row>
        <row r="349">
          <cell r="A349" t="str">
            <v>Hurst,Aaron</v>
          </cell>
        </row>
        <row r="350">
          <cell r="A350" t="str">
            <v>Ibbs,Charles William</v>
          </cell>
        </row>
        <row r="351">
          <cell r="A351" t="str">
            <v>Ioannidis,Nilah</v>
          </cell>
        </row>
        <row r="352">
          <cell r="A352" t="str">
            <v>Isaacs,Andrew M</v>
          </cell>
        </row>
        <row r="353">
          <cell r="A353" t="str">
            <v>Iwamoto,Lisa</v>
          </cell>
        </row>
        <row r="354">
          <cell r="A354" t="str">
            <v>Jiao,Jiantao</v>
          </cell>
        </row>
        <row r="355">
          <cell r="A355" t="str">
            <v>Javey,Ali</v>
          </cell>
        </row>
        <row r="356">
          <cell r="A356" t="str">
            <v>Johnson,George C</v>
          </cell>
        </row>
        <row r="357">
          <cell r="A357" t="str">
            <v>Jordan,Michael</v>
          </cell>
        </row>
        <row r="358">
          <cell r="A358" t="str">
            <v>Joseph,Anthony D</v>
          </cell>
        </row>
        <row r="359">
          <cell r="A359" t="str">
            <v>Kammen,Daniel</v>
          </cell>
        </row>
        <row r="360">
          <cell r="A360" t="str">
            <v>Kaminsky,Philip M</v>
          </cell>
        </row>
        <row r="361">
          <cell r="A361" t="str">
            <v>Kanafani,Adib</v>
          </cell>
        </row>
        <row r="362">
          <cell r="A362" t="str">
            <v>Katz,Randy H</v>
          </cell>
        </row>
        <row r="363">
          <cell r="A363" t="str">
            <v>Kawamura,Emi</v>
          </cell>
        </row>
        <row r="364">
          <cell r="A364" t="str">
            <v>Kazerooni,Homayoon</v>
          </cell>
        </row>
        <row r="365">
          <cell r="A365" t="str">
            <v>Keasling,Jay</v>
          </cell>
        </row>
        <row r="366">
          <cell r="A366" t="str">
            <v>Keaveny,Tony M</v>
          </cell>
        </row>
        <row r="367">
          <cell r="A367" t="str">
            <v>Keutzer,Kurt</v>
          </cell>
        </row>
        <row r="368">
          <cell r="A368" t="str">
            <v>Klein,Daniel Louis</v>
          </cell>
        </row>
        <row r="369">
          <cell r="A369" t="str">
            <v>Komvopoulos,Kyriakos</v>
          </cell>
        </row>
        <row r="370">
          <cell r="A370" t="str">
            <v>Kondolf,G</v>
          </cell>
        </row>
        <row r="371">
          <cell r="A371" t="str">
            <v>Konstantinidis,Dimitrios</v>
          </cell>
        </row>
        <row r="372">
          <cell r="A372" t="str">
            <v>Koyluoglu,Onur Ozan</v>
          </cell>
        </row>
        <row r="373">
          <cell r="A373" t="str">
            <v>Kubiatowicz,John D</v>
          </cell>
        </row>
        <row r="374">
          <cell r="A374" t="str">
            <v>Kuehlmann,Andreas</v>
          </cell>
        </row>
        <row r="375">
          <cell r="A375" t="str">
            <v>Kullmann,Carl</v>
          </cell>
        </row>
        <row r="376">
          <cell r="A376" t="str">
            <v>Kumar, Sanjay</v>
          </cell>
        </row>
        <row r="377">
          <cell r="A377" t="str">
            <v>Kurzhanskiy,Alexander</v>
          </cell>
        </row>
        <row r="378">
          <cell r="A378" t="str">
            <v>Landau,Zeph</v>
          </cell>
        </row>
        <row r="379">
          <cell r="A379" t="str">
            <v>Lareau,Liana</v>
          </cell>
        </row>
        <row r="380">
          <cell r="A380" t="str">
            <v>Laskowski,Paul</v>
          </cell>
        </row>
        <row r="381">
          <cell r="A381" t="str">
            <v>Lavaeiyanesi,Javad</v>
          </cell>
        </row>
        <row r="382">
          <cell r="A382" t="str">
            <v>Leachman,Robert C</v>
          </cell>
        </row>
        <row r="383">
          <cell r="A383" t="str">
            <v>Lee,Luke P</v>
          </cell>
        </row>
        <row r="384">
          <cell r="A384" t="str">
            <v>Lee,Seung-Wuk</v>
          </cell>
        </row>
        <row r="385">
          <cell r="A385" t="str">
            <v>Leung,Ka-Ngo</v>
          </cell>
        </row>
        <row r="386">
          <cell r="A386" t="str">
            <v>Levine,Sergey</v>
          </cell>
        </row>
        <row r="387">
          <cell r="A387" t="str">
            <v>Li,Shaofan</v>
          </cell>
        </row>
        <row r="388">
          <cell r="A388" t="str">
            <v>Li,Song</v>
          </cell>
        </row>
        <row r="389">
          <cell r="A389" t="str">
            <v>Lieberman,Michael</v>
          </cell>
        </row>
        <row r="390">
          <cell r="A390" t="str">
            <v>Lichtenberg,Allen</v>
          </cell>
        </row>
        <row r="391">
          <cell r="A391" t="str">
            <v>Liepmann,Dorian</v>
          </cell>
        </row>
        <row r="392">
          <cell r="A392" t="str">
            <v>Lieu,Dennis Kenmon</v>
          </cell>
        </row>
        <row r="393">
          <cell r="A393" t="str">
            <v>Lin,Liwei</v>
          </cell>
        </row>
        <row r="394">
          <cell r="A394" t="str">
            <v>Lipman,Timothy</v>
          </cell>
        </row>
        <row r="395">
          <cell r="A395" t="str">
            <v>Listgarten,Jennifer</v>
          </cell>
        </row>
        <row r="396">
          <cell r="A396" t="str">
            <v>Liu,Chunlei</v>
          </cell>
        </row>
        <row r="397">
          <cell r="A397" t="str">
            <v>Liu,Tsu-Jae King</v>
          </cell>
        </row>
        <row r="398">
          <cell r="A398" t="str">
            <v>Lu,Xiao-Yun</v>
          </cell>
        </row>
        <row r="399">
          <cell r="A399" t="str">
            <v>Lustig,Shimon Michael</v>
          </cell>
        </row>
        <row r="400">
          <cell r="A400" t="str">
            <v>Ma,Fai</v>
          </cell>
        </row>
        <row r="401">
          <cell r="A401" t="str">
            <v>Maboudian,Roya</v>
          </cell>
        </row>
        <row r="402">
          <cell r="A402" t="str">
            <v>Macdonald,Digby</v>
          </cell>
        </row>
        <row r="403">
          <cell r="A403" t="str">
            <v>Macdonald,Elizabeth</v>
          </cell>
        </row>
        <row r="404">
          <cell r="A404" t="str">
            <v>Maharbiz,Michel Martin</v>
          </cell>
        </row>
        <row r="405">
          <cell r="A405" t="str">
            <v>Mahin,Stephen A</v>
          </cell>
        </row>
        <row r="406">
          <cell r="A406" t="str">
            <v>Majumdar,Sharmila</v>
          </cell>
        </row>
        <row r="407">
          <cell r="A407" t="str">
            <v>Makiharju, Simo Aleksi</v>
          </cell>
        </row>
        <row r="408">
          <cell r="A408" t="str">
            <v>Malik,Jitendra</v>
          </cell>
        </row>
        <row r="409">
          <cell r="A409" t="str">
            <v>Mao,Samuel</v>
          </cell>
        </row>
        <row r="410">
          <cell r="A410" t="str">
            <v>Marcus,Philip S</v>
          </cell>
        </row>
        <row r="411">
          <cell r="A411" t="str">
            <v>Marriott,Gerard</v>
          </cell>
        </row>
        <row r="412">
          <cell r="A412" t="str">
            <v>Martin,Lane</v>
          </cell>
        </row>
        <row r="413">
          <cell r="A413" t="str">
            <v>Mateos Moreno,Angel</v>
          </cell>
        </row>
        <row r="414">
          <cell r="A414" t="str">
            <v>Mauch,Michael</v>
          </cell>
        </row>
        <row r="415">
          <cell r="A415" t="str">
            <v>Mcmains,Sara</v>
          </cell>
        </row>
        <row r="416">
          <cell r="A416" t="str">
            <v>McMullin,Kurt</v>
          </cell>
        </row>
        <row r="417">
          <cell r="A417" t="str">
            <v>Meng,Huadong</v>
          </cell>
        </row>
        <row r="418">
          <cell r="A418" t="str">
            <v>Messersmith,Phillip</v>
          </cell>
        </row>
        <row r="419">
          <cell r="A419" t="str">
            <v>Meyer,David</v>
          </cell>
        </row>
        <row r="420">
          <cell r="A420" t="str">
            <v>Mi,Baoxia</v>
          </cell>
        </row>
        <row r="421">
          <cell r="A421" t="str">
            <v>Minor,Andrew</v>
          </cell>
        </row>
        <row r="422">
          <cell r="A422" t="str">
            <v>Mishchenko,Alan</v>
          </cell>
        </row>
        <row r="423">
          <cell r="A423" t="str">
            <v>Moehle,Jack P</v>
          </cell>
        </row>
        <row r="424">
          <cell r="A424" t="str">
            <v>Mofrad,Mohammad</v>
          </cell>
        </row>
        <row r="425">
          <cell r="A425" t="str">
            <v>Monteiro,Paulo J</v>
          </cell>
        </row>
        <row r="426">
          <cell r="A426" t="str">
            <v>Morris,John</v>
          </cell>
        </row>
        <row r="427">
          <cell r="A427" t="str">
            <v>Morris,Stephen</v>
          </cell>
        </row>
        <row r="428">
          <cell r="A428" t="str">
            <v>Morse,Edward C</v>
          </cell>
        </row>
        <row r="429">
          <cell r="A429" t="str">
            <v>Mosalam,Khalid M</v>
          </cell>
        </row>
        <row r="430">
          <cell r="A430" t="str">
            <v>Mossel,Elchanar</v>
          </cell>
        </row>
        <row r="431">
          <cell r="A431" t="str">
            <v>Moura,Scott</v>
          </cell>
        </row>
        <row r="432">
          <cell r="A432" t="str">
            <v>Mozingo,Louise</v>
          </cell>
        </row>
        <row r="433">
          <cell r="A433" t="str">
            <v>Mueller,Mark</v>
          </cell>
        </row>
        <row r="434">
          <cell r="A434" t="str">
            <v>Muller, Rikky</v>
          </cell>
        </row>
        <row r="435">
          <cell r="A435" t="str">
            <v>Mulligan,Deirdre</v>
          </cell>
        </row>
        <row r="436">
          <cell r="A436" t="str">
            <v>Murthy,Niren</v>
          </cell>
        </row>
        <row r="437">
          <cell r="A437" t="str">
            <v>Nelson,Jelani</v>
          </cell>
        </row>
        <row r="438">
          <cell r="A438" t="str">
            <v>Nelson,Kara L</v>
          </cell>
        </row>
        <row r="439">
          <cell r="A439" t="str">
            <v>Neureuther,Andrew</v>
          </cell>
        </row>
        <row r="440">
          <cell r="A440" t="str">
            <v>Ng, Yi-Ren</v>
          </cell>
        </row>
        <row r="441">
          <cell r="A441" t="str">
            <v>Nguyen,Clark Tu-Cuong</v>
          </cell>
        </row>
        <row r="442">
          <cell r="A442" t="str">
            <v>Niknejad,Ali M</v>
          </cell>
        </row>
        <row r="443">
          <cell r="A443" t="str">
            <v>Nikolic,Borivoje</v>
          </cell>
        </row>
        <row r="444">
          <cell r="A444" t="str">
            <v>Nunberg,Jeffrey</v>
          </cell>
        </row>
        <row r="445">
          <cell r="A445" t="str">
            <v>O'Brien,James</v>
          </cell>
        </row>
        <row r="446">
          <cell r="A446" t="str">
            <v>o'Connell,Grace</v>
          </cell>
        </row>
        <row r="447">
          <cell r="A447" t="str">
            <v>Olmstead,David</v>
          </cell>
        </row>
        <row r="448">
          <cell r="A448" t="str">
            <v>O'Reilly,Oliver M</v>
          </cell>
        </row>
        <row r="449">
          <cell r="A449" t="str">
            <v>Oren,Shmuel</v>
          </cell>
        </row>
        <row r="450">
          <cell r="A450" t="str">
            <v>Ostertag,Claudia P</v>
          </cell>
        </row>
        <row r="451">
          <cell r="A451" t="str">
            <v>Packard,Andrew K</v>
          </cell>
        </row>
        <row r="452">
          <cell r="A452" t="str">
            <v>Panagiotou,M</v>
          </cell>
        </row>
        <row r="453">
          <cell r="A453" t="str">
            <v>Papadopoulos,Panayiotis</v>
          </cell>
        </row>
        <row r="454">
          <cell r="A454" t="str">
            <v>Pardos,Zachary</v>
          </cell>
        </row>
        <row r="455">
          <cell r="A455" t="str">
            <v>Parekh,Abhay K</v>
          </cell>
        </row>
        <row r="456">
          <cell r="A456" t="str">
            <v>Parekh, Shyam Pramod</v>
          </cell>
        </row>
        <row r="457">
          <cell r="A457" t="str">
            <v>Parameswaran,Aditya</v>
          </cell>
        </row>
        <row r="458">
          <cell r="A458" t="str">
            <v>Patzek,Tadeusz</v>
          </cell>
        </row>
        <row r="459">
          <cell r="A459" t="str">
            <v>Paulos,Eric J</v>
          </cell>
        </row>
        <row r="460">
          <cell r="A460" t="str">
            <v>Paxson,Vern</v>
          </cell>
        </row>
        <row r="461">
          <cell r="A461" t="str">
            <v>Perez,Yael</v>
          </cell>
        </row>
        <row r="462">
          <cell r="A462" t="str">
            <v>Persson,Per-Olof</v>
          </cell>
        </row>
        <row r="463">
          <cell r="A463" t="str">
            <v>Peterson,Per F</v>
          </cell>
        </row>
        <row r="464">
          <cell r="A464" t="str">
            <v>Pilawa-Podgurski,Robert</v>
          </cell>
        </row>
        <row r="465">
          <cell r="A465" t="str">
            <v>Pister,Kristofer S J</v>
          </cell>
        </row>
        <row r="466">
          <cell r="A466" t="str">
            <v>Plevin,Richard</v>
          </cell>
        </row>
        <row r="467">
          <cell r="A467" t="str">
            <v>Popa, Raluca</v>
          </cell>
        </row>
        <row r="468">
          <cell r="A468" t="str">
            <v>Powell,Thomas</v>
          </cell>
        </row>
        <row r="469">
          <cell r="A469" t="str">
            <v>Pozdnukhov, Alexey</v>
          </cell>
        </row>
        <row r="470">
          <cell r="A470" t="str">
            <v>Pruitt,Lisa A</v>
          </cell>
        </row>
        <row r="471">
          <cell r="A471" t="str">
            <v>Rabaey,Jan M</v>
          </cell>
        </row>
        <row r="472">
          <cell r="A472" t="str">
            <v>Radke,John</v>
          </cell>
        </row>
        <row r="473">
          <cell r="A473" t="str">
            <v>Rael,Ronald</v>
          </cell>
        </row>
        <row r="474">
          <cell r="A474" t="str">
            <v>Ragan-Kelley,Jonathan</v>
          </cell>
        </row>
        <row r="475">
          <cell r="A475" t="str">
            <v>Raghavendra,Prasad</v>
          </cell>
        </row>
        <row r="476">
          <cell r="A476" t="str">
            <v>Ragland,David</v>
          </cell>
        </row>
        <row r="477">
          <cell r="A477" t="str">
            <v>Rakas,Jasenka</v>
          </cell>
        </row>
        <row r="478">
          <cell r="A478" t="str">
            <v>Ramamoorthi,Ravi</v>
          </cell>
        </row>
        <row r="479">
          <cell r="A479" t="str">
            <v>Ramchandran,Kannan</v>
          </cell>
        </row>
        <row r="480">
          <cell r="A480" t="str">
            <v>Ramesh,Ramamoorthy</v>
          </cell>
        </row>
        <row r="481">
          <cell r="A481" t="str">
            <v>Rao,Satish B</v>
          </cell>
        </row>
        <row r="482">
          <cell r="A482" t="str">
            <v>Ratnasamy,Sylvia</v>
          </cell>
        </row>
        <row r="483">
          <cell r="A483" t="str">
            <v>Recht,Benjamin</v>
          </cell>
        </row>
        <row r="484">
          <cell r="A484" t="str">
            <v>Rector,James W III</v>
          </cell>
        </row>
        <row r="485">
          <cell r="A485" t="str">
            <v>Reid,Carolina</v>
          </cell>
        </row>
        <row r="486">
          <cell r="A486" t="str">
            <v>Reiley,David</v>
          </cell>
        </row>
        <row r="487">
          <cell r="A487" t="str">
            <v>Rempel,David</v>
          </cell>
        </row>
        <row r="488">
          <cell r="A488" t="str">
            <v>Riemer,Michael F</v>
          </cell>
        </row>
        <row r="489">
          <cell r="A489" t="str">
            <v>Righter,Rhonda Lee</v>
          </cell>
        </row>
        <row r="490">
          <cell r="A490" t="str">
            <v>Ritchie,Robert O</v>
          </cell>
        </row>
        <row r="491">
          <cell r="A491" t="str">
            <v>Rivera,Michael</v>
          </cell>
        </row>
        <row r="492">
          <cell r="A492" t="str">
            <v>Rodriguez,Daniel</v>
          </cell>
        </row>
        <row r="493">
          <cell r="A493" t="str">
            <v>Roychowdhury,Jaijeet</v>
          </cell>
        </row>
        <row r="494">
          <cell r="A494" t="str">
            <v>Rubin,Yoram N</v>
          </cell>
        </row>
        <row r="495">
          <cell r="A495" t="str">
            <v>Russell,Stuart J</v>
          </cell>
        </row>
        <row r="496">
          <cell r="A496" t="str">
            <v>Ryokai, Kimiko</v>
          </cell>
        </row>
        <row r="497">
          <cell r="A497" t="str">
            <v>Saha,Barna</v>
          </cell>
        </row>
        <row r="498">
          <cell r="A498" t="str">
            <v>Sahai,Anant</v>
          </cell>
        </row>
        <row r="499">
          <cell r="A499" t="str">
            <v>Salahuddin,S</v>
          </cell>
        </row>
        <row r="500">
          <cell r="A500" t="str">
            <v>Salehi,Niloufar</v>
          </cell>
        </row>
        <row r="501">
          <cell r="A501" t="str">
            <v>Salmeron,Miguel B</v>
          </cell>
        </row>
        <row r="502">
          <cell r="A502" t="str">
            <v>Samuelson,Pamela</v>
          </cell>
        </row>
        <row r="503">
          <cell r="A503" t="str">
            <v>Sanchez Del La Sierra,Raul</v>
          </cell>
        </row>
        <row r="504">
          <cell r="A504" t="str">
            <v>Sanders,Seth R</v>
          </cell>
        </row>
        <row r="505">
          <cell r="A505" t="str">
            <v>Sangiovanni-Vincentelli,Alberto Luigi</v>
          </cell>
        </row>
        <row r="506">
          <cell r="A506" t="str">
            <v>Sastry,Sosale Shankar</v>
          </cell>
        </row>
        <row r="507">
          <cell r="A507" t="str">
            <v>Savas,Omer</v>
          </cell>
        </row>
        <row r="508">
          <cell r="A508" t="str">
            <v>Saxenian,Annalee</v>
          </cell>
        </row>
        <row r="509">
          <cell r="A509" t="str">
            <v>Scarlat,Raluca</v>
          </cell>
        </row>
        <row r="510">
          <cell r="A510" t="str">
            <v>Schiavon,Stefano</v>
          </cell>
        </row>
        <row r="511">
          <cell r="A511" t="str">
            <v>Schleicher,Simon</v>
          </cell>
        </row>
        <row r="512">
          <cell r="A512" t="str">
            <v>Scott,Mary Cooper</v>
          </cell>
        </row>
        <row r="513">
          <cell r="A513" t="str">
            <v>Sedlak,David L</v>
          </cell>
        </row>
        <row r="514">
          <cell r="A514" t="str">
            <v>Sen,Koushik</v>
          </cell>
        </row>
        <row r="515">
          <cell r="A515" t="str">
            <v>Sengupta,Raja</v>
          </cell>
        </row>
        <row r="516">
          <cell r="A516" t="str">
            <v>Seshia,Sanjit Arunkumar</v>
          </cell>
        </row>
        <row r="517">
          <cell r="A517" t="str">
            <v>Shadden,Shawn</v>
          </cell>
        </row>
        <row r="518">
          <cell r="A518" t="str">
            <v>Shaheen,Susan</v>
          </cell>
        </row>
        <row r="519">
          <cell r="A519" t="str">
            <v>Shanken,Andrew</v>
          </cell>
        </row>
        <row r="520">
          <cell r="A520" t="str">
            <v>Shen,Zuo-Jun</v>
          </cell>
        </row>
        <row r="521">
          <cell r="A521" t="str">
            <v>Shenker,Scott J</v>
          </cell>
        </row>
        <row r="522">
          <cell r="A522" t="str">
            <v>Sherburne,Matthew</v>
          </cell>
        </row>
        <row r="523">
          <cell r="A523" t="str">
            <v>Shewchuk,J</v>
          </cell>
        </row>
        <row r="524">
          <cell r="A524" t="str">
            <v>Sidhu,Ikhlaq</v>
          </cell>
        </row>
        <row r="525">
          <cell r="A525" t="str">
            <v>Sinclair,Alistair J</v>
          </cell>
        </row>
        <row r="526">
          <cell r="A526" t="str">
            <v>Sitar,Nicholas</v>
          </cell>
        </row>
        <row r="527">
          <cell r="A527" t="str">
            <v>Skabardonis,Alexander</v>
          </cell>
        </row>
        <row r="528">
          <cell r="A528" t="str">
            <v>Slaybaugh, Rachel</v>
          </cell>
        </row>
        <row r="529">
          <cell r="A529" t="str">
            <v>Soga, Kenichi</v>
          </cell>
        </row>
        <row r="530">
          <cell r="A530" t="str">
            <v>Sohn,Lydia Lee</v>
          </cell>
        </row>
        <row r="531">
          <cell r="A531" t="str">
            <v>Sojoudi,Somayeh</v>
          </cell>
        </row>
        <row r="532">
          <cell r="A532" t="str">
            <v>Song,Xiaodong Dawn</v>
          </cell>
        </row>
        <row r="533">
          <cell r="A533" t="str">
            <v>Song,Yun S.</v>
          </cell>
        </row>
        <row r="534">
          <cell r="A534" t="str">
            <v>Spanos,Costas J</v>
          </cell>
        </row>
        <row r="535">
          <cell r="A535" t="str">
            <v>Specht,Petra</v>
          </cell>
        </row>
        <row r="536">
          <cell r="A536" t="str">
            <v>Sreenath,Koushil</v>
          </cell>
        </row>
        <row r="537">
          <cell r="A537" t="str">
            <v>Stacey,Mark T</v>
          </cell>
        </row>
        <row r="538">
          <cell r="A538" t="str">
            <v>Steigmann,David John</v>
          </cell>
        </row>
        <row r="539">
          <cell r="A539" t="str">
            <v>Steinfeld,Kyle</v>
          </cell>
        </row>
        <row r="540">
          <cell r="A540" t="str">
            <v>Stoica,Ion</v>
          </cell>
        </row>
        <row r="541">
          <cell r="A541" t="str">
            <v>Stojanovic,Vladimir</v>
          </cell>
        </row>
        <row r="542">
          <cell r="A542" t="str">
            <v>Steinfeld,Kyle</v>
          </cell>
        </row>
        <row r="543">
          <cell r="A543" t="str">
            <v>Streets,Aaron</v>
          </cell>
        </row>
        <row r="544">
          <cell r="A544" t="str">
            <v>Stuart,Hannah</v>
          </cell>
        </row>
        <row r="545">
          <cell r="A545" t="str">
            <v>Subramanian,Vivek</v>
          </cell>
        </row>
        <row r="546">
          <cell r="A546" t="str">
            <v>Sullivan,Charles</v>
          </cell>
        </row>
        <row r="547">
          <cell r="A547" t="str">
            <v>Szeri,Andrew J</v>
          </cell>
        </row>
        <row r="548">
          <cell r="A548" t="str">
            <v>Tal,Avishay</v>
          </cell>
        </row>
        <row r="549">
          <cell r="A549" t="str">
            <v>Taylor,Hayden</v>
          </cell>
        </row>
        <row r="550">
          <cell r="A550" t="str">
            <v>Thompson,Sally</v>
          </cell>
        </row>
        <row r="551">
          <cell r="A551" t="str">
            <v>Tomizuka,Masayoshi</v>
          </cell>
        </row>
        <row r="552">
          <cell r="A552" t="str">
            <v>Tomlin,Claire Jennifer</v>
          </cell>
        </row>
        <row r="553">
          <cell r="A553" t="str">
            <v>Tommelein,Iris D</v>
          </cell>
        </row>
        <row r="554">
          <cell r="A554" t="str">
            <v>Trevisan,Luca</v>
          </cell>
        </row>
        <row r="555">
          <cell r="A555" t="str">
            <v>Turan,Neyran</v>
          </cell>
        </row>
        <row r="556">
          <cell r="A556" t="str">
            <v>Tygar,Justin Douglas</v>
          </cell>
        </row>
        <row r="557">
          <cell r="A557" t="str">
            <v>Ubbelohde,M</v>
          </cell>
        </row>
        <row r="558">
          <cell r="A558" t="str">
            <v>Van Bibber,Karl</v>
          </cell>
        </row>
        <row r="559">
          <cell r="A559" t="str">
            <v>Vandsburger,Moriel</v>
          </cell>
        </row>
        <row r="560">
          <cell r="A560" t="str">
            <v>Varaiya,Pravin</v>
          </cell>
        </row>
        <row r="561">
          <cell r="A561" t="str">
            <v>Variano,Evan</v>
          </cell>
        </row>
        <row r="562">
          <cell r="A562" t="str">
            <v>Vazirani,Umesh V</v>
          </cell>
        </row>
        <row r="563">
          <cell r="A563" t="str">
            <v>Vetter,Kai</v>
          </cell>
        </row>
        <row r="564">
          <cell r="A564" t="str">
            <v>Vujic,Jasmina L</v>
          </cell>
        </row>
        <row r="565">
          <cell r="A565" t="str">
            <v>Waddell,Paul</v>
          </cell>
        </row>
        <row r="566">
          <cell r="A566" t="str">
            <v>Wagner,David</v>
          </cell>
        </row>
        <row r="567">
          <cell r="A567" t="str">
            <v>Wainwright,Martin J.</v>
          </cell>
        </row>
        <row r="568">
          <cell r="A568" t="str">
            <v>Waddell,Paul</v>
          </cell>
        </row>
        <row r="569">
          <cell r="A569" t="str">
            <v>Walker,Joan</v>
          </cell>
        </row>
        <row r="570">
          <cell r="A570" t="str">
            <v>Waller,Laura</v>
          </cell>
        </row>
        <row r="571">
          <cell r="A571" t="str">
            <v>Wawrzynek,John</v>
          </cell>
        </row>
        <row r="572">
          <cell r="A572" t="str">
            <v>Weber,Steven</v>
          </cell>
        </row>
        <row r="573">
          <cell r="A573" t="str">
            <v>Wessel,David</v>
          </cell>
        </row>
        <row r="574">
          <cell r="A574" t="str">
            <v>White,Richard</v>
          </cell>
        </row>
        <row r="575">
          <cell r="A575" t="str">
            <v>Wolch,Jennifer</v>
          </cell>
        </row>
        <row r="576">
          <cell r="A576" t="str">
            <v>Wolisz,Adam Marian</v>
          </cell>
        </row>
        <row r="577">
          <cell r="A577" t="str">
            <v>Wu,Po Chi</v>
          </cell>
        </row>
        <row r="578">
          <cell r="A578" t="str">
            <v>Wu,Junqiao</v>
          </cell>
        </row>
        <row r="579">
          <cell r="A579" t="str">
            <v>Wu,Ming-Chiang A.</v>
          </cell>
        </row>
        <row r="580">
          <cell r="A580" t="str">
            <v>Xiao,Qiang</v>
          </cell>
        </row>
        <row r="581">
          <cell r="A581" t="str">
            <v>Xu,Ting</v>
          </cell>
        </row>
        <row r="582">
          <cell r="A582" t="str">
            <v>Yablonovitch,Eli</v>
          </cell>
        </row>
        <row r="583">
          <cell r="A583" t="str">
            <v>Yamazaki, Kazuo</v>
          </cell>
        </row>
        <row r="584">
          <cell r="A584" t="str">
            <v>Yang,Allen</v>
          </cell>
        </row>
        <row r="585">
          <cell r="A585" t="str">
            <v>Yang,Peidong</v>
          </cell>
        </row>
        <row r="586">
          <cell r="A586" t="str">
            <v>Yao, Jie</v>
          </cell>
        </row>
        <row r="587">
          <cell r="A587" t="str">
            <v>Yano,Candace Arai</v>
          </cell>
        </row>
        <row r="588">
          <cell r="A588" t="str">
            <v>Yartsev, Michael</v>
          </cell>
        </row>
        <row r="589">
          <cell r="A589" t="str">
            <v>Yelick,Katherine A</v>
          </cell>
        </row>
        <row r="590">
          <cell r="A590" t="str">
            <v>Yeung,Ronald W</v>
          </cell>
        </row>
        <row r="591">
          <cell r="A591" t="str">
            <v>Yosef,Nir</v>
          </cell>
        </row>
        <row r="592">
          <cell r="A592" t="str">
            <v>Zakhor,Avideh</v>
          </cell>
        </row>
        <row r="593">
          <cell r="A593" t="str">
            <v>Zheng,Haimei</v>
          </cell>
        </row>
        <row r="594">
          <cell r="A594" t="str">
            <v>Zheng,Zeyu</v>
          </cell>
        </row>
        <row r="595">
          <cell r="A595" t="str">
            <v>Zhou,Kun</v>
          </cell>
        </row>
        <row r="596">
          <cell r="A596" t="str">
            <v>Zohdi,Tarek 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 FY"/>
      <sheetName val="Cost Summary - Phase"/>
      <sheetName val="Cost details - Task 1"/>
      <sheetName val="Cost details - Task 2"/>
      <sheetName val="Cost details - Task 3"/>
      <sheetName val="Travel"/>
      <sheetName val="Materials"/>
      <sheetName val="Equipment"/>
      <sheetName val="Northwestern YEAR1"/>
      <sheetName val="Northwestern YEAR2"/>
      <sheetName val="Northwestern YEAR3"/>
      <sheetName val="Northwestern YEAR4"/>
      <sheetName val="Northwestern Cumulative Budget"/>
      <sheetName val="Northwestern Lists"/>
      <sheetName val="Rutgers Cost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All Years"/>
      <sheetName val="GFY Budget"/>
      <sheetName val="Budget by Tasks"/>
      <sheetName val="Monthly Budget-YR1"/>
      <sheetName val="Monthly"/>
      <sheetName val="Monthly Budget-YR2"/>
      <sheetName val="Monthly Budget-YR3"/>
      <sheetName val="Monthly Budget-YR4"/>
      <sheetName val="Task 1 sub budget"/>
      <sheetName val="Task 2 sub budget"/>
      <sheetName val="Task 3 sub budget"/>
      <sheetName val="Task 4 sub budget"/>
      <sheetName val="Task 5 sub budget"/>
      <sheetName val="Monthly Budget-YR5"/>
      <sheetName val="YEAR1"/>
      <sheetName val="YEAR2"/>
      <sheetName val="YEAR3"/>
      <sheetName val="YEAR4"/>
      <sheetName val="YEAR5"/>
      <sheetName val="Cumulative Budget"/>
      <sheetName val="Budget Justification"/>
      <sheetName val="Appendix A-Effort Calculator"/>
      <sheetName val="Equipment"/>
      <sheetName val="Appendix B-Grants.gov Form Info"/>
      <sheetName val="Appendix C-Facility Rate Tables"/>
      <sheetName val="Materials PH 2"/>
      <sheetName val="Travel"/>
      <sheetName val="International conference2"/>
      <sheetName val="Domestic Travel  Calculator  "/>
      <sheetName val="Lists"/>
    </sheetNames>
    <sheetDataSet>
      <sheetData sheetId="0">
        <row r="6">
          <cell r="A6" t="str">
            <v>Qi Zhu Salary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 xml:space="preserve">ENDEAVOR: Engineering Design-resilience through Verification and Runtime assurance 
</v>
          </cell>
        </row>
      </sheetData>
      <sheetData sheetId="15">
        <row r="11">
          <cell r="K11">
            <v>14534</v>
          </cell>
        </row>
      </sheetData>
      <sheetData sheetId="16">
        <row r="11">
          <cell r="K11">
            <v>14970</v>
          </cell>
        </row>
      </sheetData>
      <sheetData sheetId="17">
        <row r="6">
          <cell r="K6">
            <v>43100</v>
          </cell>
        </row>
      </sheetData>
      <sheetData sheetId="18">
        <row r="11">
          <cell r="H11">
            <v>0</v>
          </cell>
        </row>
      </sheetData>
      <sheetData sheetId="19">
        <row r="11">
          <cell r="K11">
            <v>47470</v>
          </cell>
        </row>
      </sheetData>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upplychain.berkeley.edu/campus/supplier-diversity/abcs-federal-supplier-divers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5"/>
  <sheetViews>
    <sheetView zoomScaleNormal="100" workbookViewId="0">
      <pane ySplit="1" topLeftCell="A2" activePane="bottomLeft" state="frozen"/>
      <selection activeCell="B1" sqref="B1"/>
      <selection pane="bottomLeft" activeCell="B1" sqref="B1"/>
    </sheetView>
  </sheetViews>
  <sheetFormatPr defaultColWidth="8.85546875" defaultRowHeight="15" outlineLevelCol="1" x14ac:dyDescent="0.25"/>
  <cols>
    <col min="1" max="1" width="35" customWidth="1"/>
    <col min="2" max="2" width="13.42578125" customWidth="1"/>
    <col min="3" max="3" width="10.7109375" customWidth="1"/>
    <col min="4" max="4" width="10.7109375" hidden="1" customWidth="1" outlineLevel="1"/>
    <col min="5" max="5" width="10.7109375" customWidth="1" collapsed="1"/>
    <col min="6" max="6" width="10.7109375" customWidth="1"/>
    <col min="7" max="7" width="10.7109375" hidden="1" customWidth="1" outlineLevel="1"/>
    <col min="8" max="8" width="10.7109375" customWidth="1" collapsed="1"/>
    <col min="9" max="9" width="10.7109375" customWidth="1"/>
    <col min="10" max="10" width="10.7109375" style="2" hidden="1" customWidth="1" outlineLevel="1"/>
    <col min="11" max="11" width="10.7109375" style="2" customWidth="1" collapsed="1"/>
    <col min="12" max="12" width="10.7109375" customWidth="1"/>
    <col min="13" max="13" width="10.7109375" style="2" hidden="1" customWidth="1" outlineLevel="1"/>
    <col min="14" max="14" width="10.7109375" style="2" customWidth="1" collapsed="1"/>
    <col min="15" max="15" width="10.7109375" customWidth="1"/>
    <col min="16" max="16" width="10.7109375" style="2" hidden="1" customWidth="1" outlineLevel="1"/>
    <col min="17" max="17" width="10.7109375" style="2" customWidth="1" collapsed="1"/>
    <col min="18" max="18" width="10.7109375" style="2" customWidth="1"/>
    <col min="19" max="19" width="10.7109375" hidden="1" customWidth="1" outlineLevel="1"/>
    <col min="20" max="20" width="11.85546875" customWidth="1" collapsed="1"/>
    <col min="21" max="21" width="8.85546875" customWidth="1"/>
  </cols>
  <sheetData>
    <row r="1" spans="1:20" x14ac:dyDescent="0.25">
      <c r="A1" s="183" t="s">
        <v>42</v>
      </c>
      <c r="B1" s="89"/>
      <c r="C1" s="40"/>
      <c r="D1" s="40"/>
      <c r="E1" s="40"/>
      <c r="F1" s="40"/>
      <c r="G1" s="40"/>
      <c r="H1" s="40"/>
      <c r="I1" s="40"/>
      <c r="J1" s="178"/>
      <c r="K1" s="178"/>
      <c r="L1" s="40"/>
      <c r="M1" s="178"/>
      <c r="N1" s="178"/>
      <c r="O1" s="40"/>
      <c r="P1" s="178"/>
      <c r="Q1" s="178"/>
      <c r="R1" s="178"/>
      <c r="S1" s="40"/>
      <c r="T1" s="40"/>
    </row>
    <row r="2" spans="1:20" x14ac:dyDescent="0.25">
      <c r="A2" s="89"/>
      <c r="B2" s="89"/>
      <c r="C2" s="40"/>
      <c r="D2" s="40"/>
      <c r="E2" s="40"/>
      <c r="F2" s="40"/>
      <c r="G2" s="40"/>
      <c r="H2" s="40"/>
      <c r="I2" s="40"/>
      <c r="J2" s="178"/>
      <c r="K2" s="178"/>
      <c r="L2" s="40"/>
      <c r="M2" s="178"/>
      <c r="N2" s="178"/>
      <c r="O2" s="40"/>
      <c r="P2" s="178"/>
      <c r="Q2" s="178"/>
      <c r="R2" s="178"/>
      <c r="S2" s="40"/>
      <c r="T2" s="40"/>
    </row>
    <row r="3" spans="1:20" x14ac:dyDescent="0.25">
      <c r="A3" s="89" t="s">
        <v>43</v>
      </c>
      <c r="B3" s="184">
        <v>44032</v>
      </c>
      <c r="C3" s="185"/>
      <c r="D3" s="8"/>
      <c r="E3" s="8"/>
      <c r="F3" s="8"/>
      <c r="G3" s="8"/>
      <c r="H3" s="8"/>
      <c r="I3" s="8"/>
      <c r="J3" s="186"/>
      <c r="K3" s="186"/>
      <c r="L3" s="8"/>
      <c r="M3" s="186"/>
      <c r="N3" s="186"/>
      <c r="O3" s="8"/>
      <c r="P3" s="186"/>
      <c r="Q3" s="186"/>
      <c r="R3" s="186"/>
      <c r="S3" s="8"/>
      <c r="T3" s="40"/>
    </row>
    <row r="4" spans="1:20" x14ac:dyDescent="0.25">
      <c r="A4" s="136" t="s">
        <v>177</v>
      </c>
      <c r="B4" s="89">
        <f>'SB Subcontr Dept Worksheet'!B5</f>
        <v>0</v>
      </c>
      <c r="C4" s="101"/>
      <c r="D4" s="101"/>
      <c r="E4" s="101"/>
      <c r="F4" s="8"/>
      <c r="G4" s="40"/>
      <c r="H4" s="8"/>
      <c r="I4" s="8"/>
      <c r="J4" s="186"/>
      <c r="K4" s="186"/>
      <c r="L4" s="8"/>
      <c r="M4" s="186"/>
      <c r="N4" s="186"/>
      <c r="O4" s="8"/>
      <c r="P4" s="186"/>
      <c r="Q4" s="186"/>
      <c r="R4" s="186"/>
      <c r="S4" s="8"/>
      <c r="T4" s="40"/>
    </row>
    <row r="5" spans="1:20" x14ac:dyDescent="0.25">
      <c r="A5" s="136" t="s">
        <v>101</v>
      </c>
      <c r="B5" s="8">
        <f>'SB Subcontr Dept Worksheet'!B7</f>
        <v>0</v>
      </c>
      <c r="C5" s="101"/>
      <c r="D5" s="101"/>
      <c r="E5" s="101"/>
      <c r="F5" s="8"/>
      <c r="G5" s="8"/>
      <c r="H5" s="8"/>
      <c r="I5" s="8"/>
      <c r="J5" s="186"/>
      <c r="K5" s="186"/>
      <c r="L5" s="8"/>
      <c r="M5" s="186"/>
      <c r="N5" s="186"/>
      <c r="O5" s="8"/>
      <c r="P5" s="186"/>
      <c r="Q5" s="186"/>
      <c r="R5" s="186"/>
      <c r="S5" s="8"/>
      <c r="T5" s="40"/>
    </row>
    <row r="6" spans="1:20" x14ac:dyDescent="0.25">
      <c r="A6" s="136" t="s">
        <v>90</v>
      </c>
      <c r="B6" s="89" t="s">
        <v>91</v>
      </c>
      <c r="C6" s="101"/>
      <c r="D6" s="101"/>
      <c r="E6" s="101"/>
      <c r="F6" s="8"/>
      <c r="G6" s="8"/>
      <c r="H6" s="8"/>
      <c r="I6" s="8"/>
      <c r="J6" s="186"/>
      <c r="K6" s="186"/>
      <c r="L6" s="8"/>
      <c r="M6" s="186"/>
      <c r="N6" s="186"/>
      <c r="O6" s="8"/>
      <c r="P6" s="186"/>
      <c r="Q6" s="186"/>
      <c r="R6" s="186"/>
      <c r="S6" s="8"/>
      <c r="T6" s="40"/>
    </row>
    <row r="7" spans="1:20" x14ac:dyDescent="0.25">
      <c r="A7" s="89" t="s">
        <v>92</v>
      </c>
      <c r="B7" s="89" t="s">
        <v>44</v>
      </c>
      <c r="C7" s="101"/>
      <c r="D7" s="101"/>
      <c r="E7" s="101"/>
      <c r="F7" s="8"/>
      <c r="G7" s="8"/>
      <c r="H7" s="8"/>
      <c r="I7" s="8"/>
      <c r="J7" s="186"/>
      <c r="K7" s="186"/>
      <c r="L7" s="8"/>
      <c r="M7" s="186"/>
      <c r="N7" s="186"/>
      <c r="O7" s="8"/>
      <c r="P7" s="186"/>
      <c r="Q7" s="186"/>
      <c r="R7" s="186"/>
      <c r="S7" s="8"/>
      <c r="T7" s="40"/>
    </row>
    <row r="8" spans="1:20" x14ac:dyDescent="0.25">
      <c r="A8" s="89"/>
      <c r="B8" s="187" t="s">
        <v>0</v>
      </c>
      <c r="C8" s="101"/>
      <c r="D8" s="101"/>
      <c r="E8" s="101"/>
      <c r="F8" s="8"/>
      <c r="G8" s="8"/>
      <c r="H8" s="8"/>
      <c r="I8" s="8"/>
      <c r="J8" s="186"/>
      <c r="K8" s="186"/>
      <c r="L8" s="8"/>
      <c r="M8" s="186"/>
      <c r="N8" s="186"/>
      <c r="O8" s="8"/>
      <c r="P8" s="186"/>
      <c r="Q8" s="186"/>
      <c r="R8" s="186"/>
      <c r="S8" s="8"/>
      <c r="T8" s="40"/>
    </row>
    <row r="9" spans="1:20" x14ac:dyDescent="0.25">
      <c r="A9" s="89"/>
      <c r="B9" s="187" t="s">
        <v>45</v>
      </c>
      <c r="C9" s="101"/>
      <c r="D9" s="101"/>
      <c r="E9" s="101"/>
      <c r="F9" s="8"/>
      <c r="G9" s="8"/>
      <c r="H9" s="8"/>
      <c r="I9" s="8"/>
      <c r="J9" s="186"/>
      <c r="K9" s="186"/>
      <c r="L9" s="8"/>
      <c r="M9" s="186"/>
      <c r="N9" s="186"/>
      <c r="O9" s="8"/>
      <c r="P9" s="186"/>
      <c r="Q9" s="186"/>
      <c r="R9" s="186"/>
      <c r="S9" s="8"/>
      <c r="T9" s="40"/>
    </row>
    <row r="10" spans="1:20" x14ac:dyDescent="0.25">
      <c r="A10" s="89"/>
      <c r="B10" s="187" t="s">
        <v>93</v>
      </c>
      <c r="C10" s="101"/>
      <c r="D10" s="101"/>
      <c r="E10" s="101"/>
      <c r="F10" s="8"/>
      <c r="G10" s="8"/>
      <c r="H10" s="8"/>
      <c r="I10" s="8"/>
      <c r="J10" s="186"/>
      <c r="K10" s="186"/>
      <c r="L10" s="8"/>
      <c r="M10" s="186"/>
      <c r="N10" s="186"/>
      <c r="O10" s="8"/>
      <c r="P10" s="186"/>
      <c r="Q10" s="186"/>
      <c r="R10" s="186"/>
      <c r="S10" s="8"/>
      <c r="T10" s="40"/>
    </row>
    <row r="11" spans="1:20" x14ac:dyDescent="0.25">
      <c r="A11" s="89"/>
      <c r="B11" s="40"/>
      <c r="C11" s="8"/>
      <c r="D11" s="8"/>
      <c r="E11" s="8"/>
      <c r="F11" s="8"/>
      <c r="G11" s="8"/>
      <c r="H11" s="8"/>
      <c r="I11" s="8"/>
      <c r="J11" s="186"/>
      <c r="K11" s="186"/>
      <c r="L11" s="8"/>
      <c r="M11" s="186"/>
      <c r="N11" s="186"/>
      <c r="O11" s="8"/>
      <c r="P11" s="186"/>
      <c r="Q11" s="186"/>
      <c r="R11" s="186"/>
      <c r="S11" s="8"/>
      <c r="T11" s="40"/>
    </row>
    <row r="12" spans="1:20" x14ac:dyDescent="0.25">
      <c r="A12" s="89" t="s">
        <v>47</v>
      </c>
      <c r="B12" s="187">
        <f>'SB Subcontr Dept Worksheet'!B9</f>
        <v>0</v>
      </c>
      <c r="C12" s="8"/>
      <c r="D12" s="8"/>
      <c r="E12" s="8"/>
      <c r="F12" s="8"/>
      <c r="G12" s="8"/>
      <c r="H12" s="8"/>
      <c r="I12" s="8"/>
      <c r="J12" s="186"/>
      <c r="K12" s="186"/>
      <c r="L12" s="8"/>
      <c r="M12" s="186"/>
      <c r="N12" s="186"/>
      <c r="O12" s="8"/>
      <c r="P12" s="186"/>
      <c r="Q12" s="186"/>
      <c r="R12" s="186"/>
      <c r="S12" s="8"/>
      <c r="T12" s="40"/>
    </row>
    <row r="13" spans="1:20" x14ac:dyDescent="0.25">
      <c r="A13" s="89" t="s">
        <v>48</v>
      </c>
      <c r="B13" s="187">
        <f>B5</f>
        <v>0</v>
      </c>
      <c r="C13" s="8"/>
      <c r="D13" s="8"/>
      <c r="E13" s="8"/>
      <c r="F13" s="8"/>
      <c r="G13" s="8"/>
      <c r="H13" s="8"/>
      <c r="I13" s="8"/>
      <c r="J13" s="186"/>
      <c r="K13" s="186"/>
      <c r="L13" s="8"/>
      <c r="M13" s="186"/>
      <c r="N13" s="186"/>
      <c r="O13" s="8"/>
      <c r="P13" s="186"/>
      <c r="Q13" s="186"/>
      <c r="R13" s="186"/>
      <c r="S13" s="8"/>
      <c r="T13" s="40"/>
    </row>
    <row r="14" spans="1:20" x14ac:dyDescent="0.25">
      <c r="A14" s="89" t="s">
        <v>46</v>
      </c>
      <c r="B14" s="187" t="s">
        <v>171</v>
      </c>
      <c r="C14" s="8"/>
      <c r="D14" s="8"/>
      <c r="E14" s="8"/>
      <c r="F14" s="8"/>
      <c r="G14" s="8"/>
      <c r="H14" s="8"/>
      <c r="I14" s="8"/>
      <c r="J14" s="188"/>
      <c r="K14" s="188"/>
      <c r="L14" s="8"/>
      <c r="M14" s="188"/>
      <c r="N14" s="188"/>
      <c r="O14" s="8"/>
      <c r="P14" s="188"/>
      <c r="Q14" s="188"/>
      <c r="R14" s="188"/>
      <c r="S14" s="7"/>
      <c r="T14" s="40"/>
    </row>
    <row r="15" spans="1:20" x14ac:dyDescent="0.25">
      <c r="A15" s="89" t="s">
        <v>94</v>
      </c>
      <c r="B15" s="187">
        <f>'SB Subcontr Dept Worksheet'!B11</f>
        <v>0</v>
      </c>
      <c r="C15" s="8"/>
      <c r="D15" s="8"/>
      <c r="E15" s="8">
        <f>'SB Subcontr Dept Worksheet'!D11</f>
        <v>0</v>
      </c>
      <c r="F15" s="8"/>
      <c r="G15" s="8"/>
      <c r="H15" s="8"/>
      <c r="I15" s="8"/>
      <c r="J15" s="188"/>
      <c r="K15" s="188"/>
      <c r="L15" s="8"/>
      <c r="M15" s="188"/>
      <c r="N15" s="188"/>
      <c r="O15" s="8"/>
      <c r="P15" s="188"/>
      <c r="Q15" s="188"/>
      <c r="R15" s="188"/>
      <c r="S15" s="7"/>
      <c r="T15" s="40"/>
    </row>
    <row r="16" spans="1:20" x14ac:dyDescent="0.25">
      <c r="A16" s="89" t="s">
        <v>95</v>
      </c>
      <c r="B16" s="89" t="s">
        <v>96</v>
      </c>
      <c r="C16" s="8"/>
      <c r="D16" s="8"/>
      <c r="E16" s="8"/>
      <c r="F16" s="8"/>
      <c r="G16" s="8"/>
      <c r="H16" s="8"/>
      <c r="I16" s="8"/>
      <c r="J16" s="188"/>
      <c r="K16" s="188"/>
      <c r="L16" s="8"/>
      <c r="M16" s="188"/>
      <c r="N16" s="188"/>
      <c r="O16" s="8"/>
      <c r="P16" s="188"/>
      <c r="Q16" s="188"/>
      <c r="R16" s="188"/>
      <c r="S16" s="7"/>
      <c r="T16" s="40"/>
    </row>
    <row r="17" spans="1:20" x14ac:dyDescent="0.25">
      <c r="C17" s="8"/>
      <c r="D17" s="8"/>
      <c r="E17" s="8"/>
      <c r="F17" s="8"/>
      <c r="G17" s="8"/>
      <c r="H17" s="8"/>
      <c r="I17" s="8"/>
      <c r="J17" s="188"/>
      <c r="K17" s="188"/>
      <c r="L17" s="8"/>
      <c r="M17" s="188"/>
      <c r="N17" s="188"/>
      <c r="O17" s="8"/>
      <c r="P17" s="188"/>
      <c r="Q17" s="188"/>
      <c r="R17" s="188"/>
      <c r="S17" s="7"/>
      <c r="T17" s="40"/>
    </row>
    <row r="18" spans="1:20" ht="15.75" customHeight="1" x14ac:dyDescent="0.25">
      <c r="A18" s="198" t="s">
        <v>99</v>
      </c>
      <c r="B18" s="59">
        <f>'SB Subcontr Dept Worksheet'!B12</f>
        <v>0</v>
      </c>
      <c r="C18" s="10"/>
      <c r="D18" s="40"/>
      <c r="E18" s="36" t="s">
        <v>172</v>
      </c>
      <c r="F18" s="40"/>
      <c r="G18" s="40"/>
      <c r="H18" s="36" t="s">
        <v>173</v>
      </c>
      <c r="I18" s="8"/>
      <c r="J18" s="178"/>
      <c r="K18" s="39" t="s">
        <v>174</v>
      </c>
      <c r="L18" s="8"/>
      <c r="M18" s="178"/>
      <c r="N18" s="39" t="s">
        <v>175</v>
      </c>
      <c r="O18" s="8"/>
      <c r="P18" s="178"/>
      <c r="Q18" s="39" t="s">
        <v>176</v>
      </c>
      <c r="R18" s="14"/>
      <c r="S18" s="40"/>
      <c r="T18" s="39" t="s">
        <v>10</v>
      </c>
    </row>
    <row r="19" spans="1:20" ht="15" customHeight="1" x14ac:dyDescent="0.25">
      <c r="A19" s="41" t="s">
        <v>1</v>
      </c>
      <c r="B19" s="38"/>
      <c r="C19" s="38"/>
      <c r="D19" s="40"/>
      <c r="E19" s="35">
        <v>0</v>
      </c>
      <c r="F19" s="40"/>
      <c r="G19" s="40"/>
      <c r="H19" s="35">
        <f>'SB Subcontr Dept Worksheet'!E19</f>
        <v>0</v>
      </c>
      <c r="I19" s="8"/>
      <c r="J19" s="178"/>
      <c r="K19" s="35">
        <f>'SB Subcontr Dept Worksheet'!F19</f>
        <v>0</v>
      </c>
      <c r="L19" s="8"/>
      <c r="M19" s="178"/>
      <c r="N19" s="35">
        <f>'SB Subcontr Dept Worksheet'!G19</f>
        <v>0</v>
      </c>
      <c r="O19" s="8"/>
      <c r="P19" s="178"/>
      <c r="Q19" s="35">
        <f>'SB Subcontr Dept Worksheet'!H19</f>
        <v>0</v>
      </c>
      <c r="R19" s="30"/>
      <c r="S19" s="40"/>
      <c r="T19" s="35">
        <f t="shared" ref="T19:T21" si="0">SUM(E19:Q19)</f>
        <v>0</v>
      </c>
    </row>
    <row r="20" spans="1:20" x14ac:dyDescent="0.25">
      <c r="A20" s="42" t="s">
        <v>2</v>
      </c>
      <c r="B20" s="38"/>
      <c r="C20" s="38"/>
      <c r="D20" s="40"/>
      <c r="E20" s="32">
        <v>0</v>
      </c>
      <c r="F20" s="40"/>
      <c r="G20" s="40"/>
      <c r="H20" s="32">
        <f>'SB Subcontr Dept Worksheet'!E20</f>
        <v>0</v>
      </c>
      <c r="I20" s="8"/>
      <c r="J20" s="178"/>
      <c r="K20" s="34">
        <f>'SB Subcontr Dept Worksheet'!F20</f>
        <v>0</v>
      </c>
      <c r="L20" s="8"/>
      <c r="M20" s="178"/>
      <c r="N20" s="34">
        <f>'SB Subcontr Dept Worksheet'!G20</f>
        <v>0</v>
      </c>
      <c r="O20" s="8"/>
      <c r="P20" s="178"/>
      <c r="Q20" s="34">
        <f>'SB Subcontr Dept Worksheet'!H20</f>
        <v>0</v>
      </c>
      <c r="R20" s="6"/>
      <c r="S20" s="40"/>
      <c r="T20" s="34">
        <f t="shared" si="0"/>
        <v>0</v>
      </c>
    </row>
    <row r="21" spans="1:20" x14ac:dyDescent="0.25">
      <c r="A21" s="42" t="s">
        <v>97</v>
      </c>
      <c r="B21" s="38"/>
      <c r="C21" s="38"/>
      <c r="D21" s="40"/>
      <c r="E21" s="32">
        <v>0</v>
      </c>
      <c r="F21" s="40"/>
      <c r="G21" s="40"/>
      <c r="H21" s="32">
        <f>'SB Subcontr Dept Worksheet'!E21</f>
        <v>0</v>
      </c>
      <c r="I21" s="8"/>
      <c r="J21" s="178"/>
      <c r="K21" s="34">
        <f>'SB Subcontr Dept Worksheet'!F21</f>
        <v>0</v>
      </c>
      <c r="L21" s="8"/>
      <c r="M21" s="178"/>
      <c r="N21" s="34">
        <f>'SB Subcontr Dept Worksheet'!G21</f>
        <v>0</v>
      </c>
      <c r="O21" s="8"/>
      <c r="P21" s="178"/>
      <c r="Q21" s="34">
        <f>'SB Subcontr Dept Worksheet'!H21</f>
        <v>0</v>
      </c>
      <c r="R21" s="6"/>
      <c r="S21" s="40"/>
      <c r="T21" s="34">
        <f t="shared" si="0"/>
        <v>0</v>
      </c>
    </row>
    <row r="22" spans="1:20" ht="13.5" customHeight="1" x14ac:dyDescent="0.25">
      <c r="A22" s="42" t="s">
        <v>98</v>
      </c>
      <c r="B22" s="38"/>
      <c r="C22" s="38"/>
      <c r="D22" s="40"/>
      <c r="E22" s="33">
        <v>0</v>
      </c>
      <c r="F22" s="40"/>
      <c r="G22" s="40"/>
      <c r="H22" s="33">
        <f>'SB Subcontr Dept Worksheet'!E22</f>
        <v>0</v>
      </c>
      <c r="I22" s="8"/>
      <c r="J22" s="178"/>
      <c r="K22" s="33">
        <f>'SB Subcontr Dept Worksheet'!F22</f>
        <v>0</v>
      </c>
      <c r="L22" s="8"/>
      <c r="M22" s="178"/>
      <c r="N22" s="33">
        <f>'SB Subcontr Dept Worksheet'!G22</f>
        <v>0</v>
      </c>
      <c r="O22" s="8"/>
      <c r="P22" s="178"/>
      <c r="Q22" s="33">
        <f>'SB Subcontr Dept Worksheet'!H22</f>
        <v>0</v>
      </c>
      <c r="R22" s="6"/>
      <c r="S22" s="40"/>
      <c r="T22" s="33">
        <f>SUM(E22:Q22)</f>
        <v>0</v>
      </c>
    </row>
    <row r="23" spans="1:20" ht="15" customHeight="1" x14ac:dyDescent="0.25">
      <c r="A23" s="150" t="s">
        <v>3</v>
      </c>
      <c r="B23" s="7"/>
      <c r="C23" s="7"/>
      <c r="D23" s="40"/>
      <c r="E23" s="179">
        <f>SUM(E19:E22)</f>
        <v>0</v>
      </c>
      <c r="F23" s="40"/>
      <c r="G23" s="40"/>
      <c r="H23" s="151">
        <f>SUM(H19:H22)</f>
        <v>0</v>
      </c>
      <c r="I23" s="8"/>
      <c r="J23" s="178"/>
      <c r="K23" s="179">
        <f>SUM(K19:K22)</f>
        <v>0</v>
      </c>
      <c r="L23" s="8"/>
      <c r="M23" s="178"/>
      <c r="N23" s="179">
        <f>SUM(N19:N22)</f>
        <v>0</v>
      </c>
      <c r="O23" s="8"/>
      <c r="P23" s="178"/>
      <c r="Q23" s="179">
        <f>SUM(Q19:Q22)</f>
        <v>0</v>
      </c>
      <c r="R23" s="11"/>
      <c r="S23" s="40"/>
      <c r="T23" s="179">
        <f>SUM(T19:T22)</f>
        <v>0</v>
      </c>
    </row>
    <row r="24" spans="1:20" ht="15" customHeight="1" x14ac:dyDescent="0.25">
      <c r="A24" s="43"/>
      <c r="B24" s="12"/>
      <c r="C24" s="7"/>
      <c r="D24" s="11"/>
      <c r="E24" s="11"/>
      <c r="F24" s="11"/>
      <c r="G24" s="11"/>
      <c r="H24" s="11"/>
      <c r="I24" s="11"/>
      <c r="J24" s="31"/>
      <c r="K24" s="11"/>
      <c r="L24" s="11"/>
      <c r="M24" s="31"/>
      <c r="N24" s="11"/>
      <c r="O24" s="11"/>
      <c r="P24" s="31"/>
      <c r="Q24" s="11"/>
      <c r="R24" s="11"/>
      <c r="S24" s="5"/>
      <c r="T24" s="40"/>
    </row>
    <row r="25" spans="1:20" ht="16.5" customHeight="1" x14ac:dyDescent="0.25">
      <c r="A25" s="8"/>
      <c r="B25" s="9"/>
      <c r="C25" s="233" t="str">
        <f>E18</f>
        <v>Phase A</v>
      </c>
      <c r="D25" s="234"/>
      <c r="E25" s="235"/>
      <c r="F25" s="233" t="str">
        <f>H18</f>
        <v>Phase B</v>
      </c>
      <c r="G25" s="234"/>
      <c r="H25" s="235"/>
      <c r="I25" s="233" t="str">
        <f>K18</f>
        <v>Phase C</v>
      </c>
      <c r="J25" s="234"/>
      <c r="K25" s="235"/>
      <c r="L25" s="233" t="str">
        <f>N18</f>
        <v>Phase D</v>
      </c>
      <c r="M25" s="234"/>
      <c r="N25" s="235"/>
      <c r="O25" s="233" t="str">
        <f>Q18</f>
        <v>Phase E</v>
      </c>
      <c r="P25" s="234"/>
      <c r="Q25" s="235"/>
      <c r="R25" s="233" t="s">
        <v>10</v>
      </c>
      <c r="S25" s="234"/>
      <c r="T25" s="235"/>
    </row>
    <row r="26" spans="1:20" ht="16.5" customHeight="1" x14ac:dyDescent="0.25">
      <c r="A26" s="8"/>
      <c r="B26" s="9"/>
      <c r="C26" s="236" t="str">
        <f>'SB Subcontr Dept Worksheet'!D17</f>
        <v>04/01/20 - 06/30/20</v>
      </c>
      <c r="D26" s="237"/>
      <c r="E26" s="238"/>
      <c r="F26" s="236" t="str">
        <f>'SB Subcontr Dept Worksheet'!E17</f>
        <v>07/01/20 - 01/31/21</v>
      </c>
      <c r="G26" s="237"/>
      <c r="H26" s="238"/>
      <c r="I26" s="236" t="str">
        <f>'SB Subcontr Dept Worksheet'!F17</f>
        <v>02/01/21 - 12/31/22</v>
      </c>
      <c r="J26" s="237"/>
      <c r="K26" s="238"/>
      <c r="L26" s="236" t="str">
        <f>'SB Subcontr Dept Worksheet'!G17</f>
        <v>01/01/23 - 11/30/24</v>
      </c>
      <c r="M26" s="237"/>
      <c r="N26" s="238"/>
      <c r="O26" s="236" t="str">
        <f>'SB Subcontr Dept Worksheet'!H17</f>
        <v>12/01/24 - 08/30/26</v>
      </c>
      <c r="P26" s="237"/>
      <c r="Q26" s="238"/>
      <c r="R26" s="236" t="str">
        <f>'SB Subcontr Dept Worksheet'!I17</f>
        <v>4/1/20 - 8/30/26</v>
      </c>
      <c r="S26" s="237"/>
      <c r="T26" s="238"/>
    </row>
    <row r="27" spans="1:20" x14ac:dyDescent="0.25">
      <c r="A27" s="239" t="s">
        <v>4</v>
      </c>
      <c r="B27" s="240"/>
      <c r="C27" s="39" t="s">
        <v>49</v>
      </c>
      <c r="D27" s="195" t="s">
        <v>50</v>
      </c>
      <c r="E27" s="39" t="s">
        <v>5</v>
      </c>
      <c r="F27" s="39" t="s">
        <v>49</v>
      </c>
      <c r="G27" s="195" t="s">
        <v>50</v>
      </c>
      <c r="H27" s="39" t="s">
        <v>5</v>
      </c>
      <c r="I27" s="39" t="s">
        <v>49</v>
      </c>
      <c r="J27" s="195" t="s">
        <v>50</v>
      </c>
      <c r="K27" s="39" t="s">
        <v>5</v>
      </c>
      <c r="L27" s="39" t="s">
        <v>49</v>
      </c>
      <c r="M27" s="195" t="s">
        <v>50</v>
      </c>
      <c r="N27" s="39" t="s">
        <v>5</v>
      </c>
      <c r="O27" s="39" t="s">
        <v>49</v>
      </c>
      <c r="P27" s="195" t="s">
        <v>50</v>
      </c>
      <c r="Q27" s="39" t="s">
        <v>5</v>
      </c>
      <c r="R27" s="39" t="s">
        <v>49</v>
      </c>
      <c r="S27" s="195" t="s">
        <v>50</v>
      </c>
      <c r="T27" s="39" t="s">
        <v>5</v>
      </c>
    </row>
    <row r="28" spans="1:20" x14ac:dyDescent="0.25">
      <c r="A28" s="247" t="s">
        <v>6</v>
      </c>
      <c r="B28" s="248"/>
      <c r="C28" s="47" t="e">
        <f>(E28/E30)</f>
        <v>#DIV/0!</v>
      </c>
      <c r="D28" s="54" t="e">
        <f>(E28/$B$18)</f>
        <v>#DIV/0!</v>
      </c>
      <c r="E28" s="58">
        <f>E23-E29</f>
        <v>0</v>
      </c>
      <c r="F28" s="64" t="e">
        <f>(H28/H30)</f>
        <v>#DIV/0!</v>
      </c>
      <c r="G28" s="54" t="e">
        <f>(H28/$B$18)</f>
        <v>#DIV/0!</v>
      </c>
      <c r="H28" s="58">
        <f>H23-H29</f>
        <v>0</v>
      </c>
      <c r="I28" s="64" t="e">
        <f>(K28/K30)</f>
        <v>#DIV/0!</v>
      </c>
      <c r="J28" s="54" t="e">
        <f>(K28/$B$18)</f>
        <v>#DIV/0!</v>
      </c>
      <c r="K28" s="58">
        <f>K23-K29</f>
        <v>0</v>
      </c>
      <c r="L28" s="64" t="e">
        <f>(N28/N30)</f>
        <v>#DIV/0!</v>
      </c>
      <c r="M28" s="54" t="e">
        <f>(N28/$B$18)</f>
        <v>#DIV/0!</v>
      </c>
      <c r="N28" s="58">
        <f>N23-N29</f>
        <v>0</v>
      </c>
      <c r="O28" s="64" t="e">
        <f>(Q28/Q30)</f>
        <v>#DIV/0!</v>
      </c>
      <c r="P28" s="54" t="e">
        <f>(Q28/$B$18)</f>
        <v>#DIV/0!</v>
      </c>
      <c r="Q28" s="58">
        <f>Q23-Q29</f>
        <v>0</v>
      </c>
      <c r="R28" s="73" t="e">
        <f>(T28/T30)</f>
        <v>#DIV/0!</v>
      </c>
      <c r="S28" s="54" t="e">
        <f>(T28/$B$18)</f>
        <v>#DIV/0!</v>
      </c>
      <c r="T28" s="19">
        <f>E28+H28+K28+N28+Q28</f>
        <v>0</v>
      </c>
    </row>
    <row r="29" spans="1:20" x14ac:dyDescent="0.25">
      <c r="A29" s="241" t="s">
        <v>7</v>
      </c>
      <c r="B29" s="242"/>
      <c r="C29" s="48" t="e">
        <f>(E29/E30)</f>
        <v>#DIV/0!</v>
      </c>
      <c r="D29" s="18" t="e">
        <f>(E29/$B$18)</f>
        <v>#DIV/0!</v>
      </c>
      <c r="E29" s="59">
        <f>'Addendum B'!D18</f>
        <v>0</v>
      </c>
      <c r="F29" s="65" t="e">
        <f>(H29/H30)</f>
        <v>#DIV/0!</v>
      </c>
      <c r="G29" s="18" t="e">
        <f>(H29/$B$18)</f>
        <v>#DIV/0!</v>
      </c>
      <c r="H29" s="59">
        <f>'Addendum B'!E18</f>
        <v>0</v>
      </c>
      <c r="I29" s="65" t="e">
        <f>(K29/K30)</f>
        <v>#DIV/0!</v>
      </c>
      <c r="J29" s="18" t="e">
        <f>(K29/$B$18)</f>
        <v>#DIV/0!</v>
      </c>
      <c r="K29" s="59">
        <f>'Addendum B'!F18</f>
        <v>0</v>
      </c>
      <c r="L29" s="65" t="e">
        <f>(N29/N30)</f>
        <v>#DIV/0!</v>
      </c>
      <c r="M29" s="18" t="e">
        <f>(N29/$B$18)</f>
        <v>#DIV/0!</v>
      </c>
      <c r="N29" s="59">
        <f>'Addendum B'!G18</f>
        <v>0</v>
      </c>
      <c r="O29" s="65" t="e">
        <f>(Q29/Q30)</f>
        <v>#DIV/0!</v>
      </c>
      <c r="P29" s="18" t="e">
        <f>(Q29/$B$18)</f>
        <v>#DIV/0!</v>
      </c>
      <c r="Q29" s="59">
        <f>'Addendum B'!H18</f>
        <v>0</v>
      </c>
      <c r="R29" s="68" t="e">
        <f>(T29/T30)</f>
        <v>#DIV/0!</v>
      </c>
      <c r="S29" s="157" t="e">
        <f>(T29/$B$18)</f>
        <v>#DIV/0!</v>
      </c>
      <c r="T29" s="19">
        <f>E29+H29+K29+N29+Q29</f>
        <v>0</v>
      </c>
    </row>
    <row r="30" spans="1:20" x14ac:dyDescent="0.25">
      <c r="A30" s="241" t="s">
        <v>8</v>
      </c>
      <c r="B30" s="242"/>
      <c r="C30" s="49" t="e">
        <f>SUM(C28:C29)</f>
        <v>#DIV/0!</v>
      </c>
      <c r="D30" s="18" t="e">
        <f>(E30/$B$18)</f>
        <v>#DIV/0!</v>
      </c>
      <c r="E30" s="60">
        <f>SUM(E28:E29)</f>
        <v>0</v>
      </c>
      <c r="F30" s="66" t="e">
        <f>SUM(F28:F29)</f>
        <v>#DIV/0!</v>
      </c>
      <c r="G30" s="18" t="e">
        <f>(H30/$B$18)</f>
        <v>#DIV/0!</v>
      </c>
      <c r="H30" s="60">
        <f>SUM(H28:H29)</f>
        <v>0</v>
      </c>
      <c r="I30" s="66" t="e">
        <f>SUM(I28:I29)</f>
        <v>#DIV/0!</v>
      </c>
      <c r="J30" s="18" t="e">
        <f>(K30/$B$18)</f>
        <v>#DIV/0!</v>
      </c>
      <c r="K30" s="60">
        <f>SUM(K28:K29)</f>
        <v>0</v>
      </c>
      <c r="L30" s="66" t="e">
        <f>SUM(L28:L29)</f>
        <v>#DIV/0!</v>
      </c>
      <c r="M30" s="18" t="e">
        <f>(N30/$B$18)</f>
        <v>#DIV/0!</v>
      </c>
      <c r="N30" s="60">
        <f>SUM(N28:N29)</f>
        <v>0</v>
      </c>
      <c r="O30" s="66" t="e">
        <f>SUM(O28:O29)</f>
        <v>#DIV/0!</v>
      </c>
      <c r="P30" s="18" t="e">
        <f>(Q30/$B$18)</f>
        <v>#DIV/0!</v>
      </c>
      <c r="Q30" s="60">
        <f>SUM(Q28:Q29)</f>
        <v>0</v>
      </c>
      <c r="R30" s="68" t="e">
        <f>SUM(R28:R29)</f>
        <v>#DIV/0!</v>
      </c>
      <c r="S30" s="18" t="e">
        <f>(T30/$B$18)</f>
        <v>#DIV/0!</v>
      </c>
      <c r="T30" s="19">
        <f>E30+H30+K30+N30+Q30</f>
        <v>0</v>
      </c>
    </row>
    <row r="31" spans="1:20" x14ac:dyDescent="0.25">
      <c r="A31" s="249" t="s">
        <v>11</v>
      </c>
      <c r="B31" s="250"/>
      <c r="C31" s="50"/>
      <c r="D31" s="55"/>
      <c r="E31" s="61"/>
      <c r="F31" s="67"/>
      <c r="G31" s="55"/>
      <c r="H31" s="61"/>
      <c r="I31" s="71"/>
      <c r="J31" s="55"/>
      <c r="K31" s="72"/>
      <c r="L31" s="71"/>
      <c r="M31" s="55"/>
      <c r="N31" s="72"/>
      <c r="O31" s="71"/>
      <c r="P31" s="55"/>
      <c r="Q31" s="72"/>
      <c r="R31" s="74"/>
      <c r="S31" s="55"/>
      <c r="T31" s="44"/>
    </row>
    <row r="32" spans="1:20" x14ac:dyDescent="0.25">
      <c r="A32" s="241" t="s">
        <v>12</v>
      </c>
      <c r="B32" s="242"/>
      <c r="C32" s="51" t="e">
        <f t="shared" ref="C32:C40" si="1">E32/$E$30</f>
        <v>#DIV/0!</v>
      </c>
      <c r="D32" s="56" t="e">
        <f t="shared" ref="D32:D40" si="2">(E32/$B$18)</f>
        <v>#DIV/0!</v>
      </c>
      <c r="E32" s="62">
        <v>0</v>
      </c>
      <c r="F32" s="68" t="e">
        <f t="shared" ref="F32:F40" si="3">H32/$H$30</f>
        <v>#DIV/0!</v>
      </c>
      <c r="G32" s="56" t="e">
        <f t="shared" ref="G32:G40" si="4">(H32/$B$18)</f>
        <v>#DIV/0!</v>
      </c>
      <c r="H32" s="62">
        <v>0</v>
      </c>
      <c r="I32" s="68" t="e">
        <f t="shared" ref="I32:I40" si="5">K32/$N$30</f>
        <v>#DIV/0!</v>
      </c>
      <c r="J32" s="56" t="e">
        <f t="shared" ref="J32:J40" si="6">(K32/$B$18)</f>
        <v>#DIV/0!</v>
      </c>
      <c r="K32" s="62">
        <v>0</v>
      </c>
      <c r="L32" s="68" t="e">
        <f t="shared" ref="L32:L40" si="7">N32/$N$30</f>
        <v>#DIV/0!</v>
      </c>
      <c r="M32" s="56" t="e">
        <f t="shared" ref="M32:M40" si="8">(N32/$B$18)</f>
        <v>#DIV/0!</v>
      </c>
      <c r="N32" s="62">
        <v>0</v>
      </c>
      <c r="O32" s="68" t="e">
        <f t="shared" ref="O32:O40" si="9">Q32/$N$30</f>
        <v>#DIV/0!</v>
      </c>
      <c r="P32" s="56" t="e">
        <f t="shared" ref="P32:P40" si="10">(Q32/$B$18)</f>
        <v>#DIV/0!</v>
      </c>
      <c r="Q32" s="62">
        <v>0</v>
      </c>
      <c r="R32" s="68" t="e">
        <f t="shared" ref="R32:R40" si="11">T32/$T$30</f>
        <v>#DIV/0!</v>
      </c>
      <c r="S32" s="56" t="e">
        <f t="shared" ref="S32:S40" si="12">(T32/$B$18)</f>
        <v>#DIV/0!</v>
      </c>
      <c r="T32" s="20">
        <f t="shared" ref="T32:T39" si="13">E32+H32+K32+N32+Q32</f>
        <v>0</v>
      </c>
    </row>
    <row r="33" spans="1:20" x14ac:dyDescent="0.25">
      <c r="A33" s="241" t="s">
        <v>13</v>
      </c>
      <c r="B33" s="242"/>
      <c r="C33" s="51" t="e">
        <f t="shared" si="1"/>
        <v>#DIV/0!</v>
      </c>
      <c r="D33" s="18" t="e">
        <f t="shared" si="2"/>
        <v>#DIV/0!</v>
      </c>
      <c r="E33" s="60">
        <f>'Addendum B'!D5</f>
        <v>0</v>
      </c>
      <c r="F33" s="68" t="e">
        <f t="shared" si="3"/>
        <v>#DIV/0!</v>
      </c>
      <c r="G33" s="18" t="e">
        <f t="shared" si="4"/>
        <v>#DIV/0!</v>
      </c>
      <c r="H33" s="60">
        <f>'Addendum B'!E5</f>
        <v>0</v>
      </c>
      <c r="I33" s="68" t="e">
        <f t="shared" si="5"/>
        <v>#DIV/0!</v>
      </c>
      <c r="J33" s="18" t="e">
        <f t="shared" si="6"/>
        <v>#DIV/0!</v>
      </c>
      <c r="K33" s="60">
        <f>'Addendum B'!F5</f>
        <v>0</v>
      </c>
      <c r="L33" s="68" t="e">
        <f t="shared" si="7"/>
        <v>#DIV/0!</v>
      </c>
      <c r="M33" s="18" t="e">
        <f t="shared" si="8"/>
        <v>#DIV/0!</v>
      </c>
      <c r="N33" s="60">
        <f>'Addendum B'!G5</f>
        <v>0</v>
      </c>
      <c r="O33" s="68" t="e">
        <f t="shared" si="9"/>
        <v>#DIV/0!</v>
      </c>
      <c r="P33" s="18" t="e">
        <f t="shared" si="10"/>
        <v>#DIV/0!</v>
      </c>
      <c r="Q33" s="60">
        <f>'Addendum B'!K5</f>
        <v>0</v>
      </c>
      <c r="R33" s="68" t="e">
        <f t="shared" si="11"/>
        <v>#DIV/0!</v>
      </c>
      <c r="S33" s="18" t="e">
        <f t="shared" si="12"/>
        <v>#DIV/0!</v>
      </c>
      <c r="T33" s="19">
        <f t="shared" si="13"/>
        <v>0</v>
      </c>
    </row>
    <row r="34" spans="1:20" ht="30" customHeight="1" x14ac:dyDescent="0.25">
      <c r="A34" s="241" t="s">
        <v>14</v>
      </c>
      <c r="B34" s="242"/>
      <c r="C34" s="51" t="e">
        <f t="shared" si="1"/>
        <v>#DIV/0!</v>
      </c>
      <c r="D34" s="18" t="e">
        <f t="shared" si="2"/>
        <v>#DIV/0!</v>
      </c>
      <c r="E34" s="60">
        <v>0</v>
      </c>
      <c r="F34" s="68" t="e">
        <f t="shared" si="3"/>
        <v>#DIV/0!</v>
      </c>
      <c r="G34" s="18" t="e">
        <f t="shared" si="4"/>
        <v>#DIV/0!</v>
      </c>
      <c r="H34" s="60">
        <v>0</v>
      </c>
      <c r="I34" s="68" t="e">
        <f t="shared" si="5"/>
        <v>#DIV/0!</v>
      </c>
      <c r="J34" s="18" t="e">
        <f t="shared" si="6"/>
        <v>#DIV/0!</v>
      </c>
      <c r="K34" s="60">
        <v>0</v>
      </c>
      <c r="L34" s="68" t="e">
        <f t="shared" si="7"/>
        <v>#DIV/0!</v>
      </c>
      <c r="M34" s="18" t="e">
        <f t="shared" si="8"/>
        <v>#DIV/0!</v>
      </c>
      <c r="N34" s="60">
        <v>0</v>
      </c>
      <c r="O34" s="68" t="e">
        <f t="shared" si="9"/>
        <v>#DIV/0!</v>
      </c>
      <c r="P34" s="18" t="e">
        <f t="shared" si="10"/>
        <v>#DIV/0!</v>
      </c>
      <c r="Q34" s="60">
        <v>0</v>
      </c>
      <c r="R34" s="68" t="e">
        <f t="shared" si="11"/>
        <v>#DIV/0!</v>
      </c>
      <c r="S34" s="18" t="e">
        <f t="shared" si="12"/>
        <v>#DIV/0!</v>
      </c>
      <c r="T34" s="19">
        <f t="shared" si="13"/>
        <v>0</v>
      </c>
    </row>
    <row r="35" spans="1:20" x14ac:dyDescent="0.25">
      <c r="A35" s="241" t="s">
        <v>15</v>
      </c>
      <c r="B35" s="242"/>
      <c r="C35" s="52" t="e">
        <f t="shared" si="1"/>
        <v>#DIV/0!</v>
      </c>
      <c r="D35" s="18" t="e">
        <f t="shared" si="2"/>
        <v>#DIV/0!</v>
      </c>
      <c r="E35" s="59">
        <v>0</v>
      </c>
      <c r="F35" s="69" t="e">
        <f t="shared" si="3"/>
        <v>#DIV/0!</v>
      </c>
      <c r="G35" s="18" t="e">
        <f t="shared" si="4"/>
        <v>#DIV/0!</v>
      </c>
      <c r="H35" s="59">
        <v>0</v>
      </c>
      <c r="I35" s="69" t="e">
        <f t="shared" si="5"/>
        <v>#DIV/0!</v>
      </c>
      <c r="J35" s="18" t="e">
        <f t="shared" si="6"/>
        <v>#DIV/0!</v>
      </c>
      <c r="K35" s="59">
        <v>0</v>
      </c>
      <c r="L35" s="69" t="e">
        <f t="shared" si="7"/>
        <v>#DIV/0!</v>
      </c>
      <c r="M35" s="18" t="e">
        <f t="shared" si="8"/>
        <v>#DIV/0!</v>
      </c>
      <c r="N35" s="59">
        <v>0</v>
      </c>
      <c r="O35" s="69" t="e">
        <f t="shared" si="9"/>
        <v>#DIV/0!</v>
      </c>
      <c r="P35" s="18" t="e">
        <f t="shared" si="10"/>
        <v>#DIV/0!</v>
      </c>
      <c r="Q35" s="59">
        <v>0</v>
      </c>
      <c r="R35" s="37" t="e">
        <f t="shared" si="11"/>
        <v>#DIV/0!</v>
      </c>
      <c r="S35" s="18" t="e">
        <f t="shared" si="12"/>
        <v>#DIV/0!</v>
      </c>
      <c r="T35" s="19">
        <f t="shared" si="13"/>
        <v>0</v>
      </c>
    </row>
    <row r="36" spans="1:20" x14ac:dyDescent="0.25">
      <c r="A36" s="241" t="s">
        <v>16</v>
      </c>
      <c r="B36" s="242"/>
      <c r="C36" s="51" t="e">
        <f t="shared" si="1"/>
        <v>#DIV/0!</v>
      </c>
      <c r="D36" s="18" t="e">
        <f t="shared" si="2"/>
        <v>#DIV/0!</v>
      </c>
      <c r="E36" s="60">
        <v>0</v>
      </c>
      <c r="F36" s="68" t="e">
        <f t="shared" si="3"/>
        <v>#DIV/0!</v>
      </c>
      <c r="G36" s="18" t="e">
        <f t="shared" si="4"/>
        <v>#DIV/0!</v>
      </c>
      <c r="H36" s="60">
        <v>0</v>
      </c>
      <c r="I36" s="68" t="e">
        <f t="shared" si="5"/>
        <v>#DIV/0!</v>
      </c>
      <c r="J36" s="18" t="e">
        <f t="shared" si="6"/>
        <v>#DIV/0!</v>
      </c>
      <c r="K36" s="60">
        <v>0</v>
      </c>
      <c r="L36" s="68" t="e">
        <f t="shared" si="7"/>
        <v>#DIV/0!</v>
      </c>
      <c r="M36" s="18" t="e">
        <f t="shared" si="8"/>
        <v>#DIV/0!</v>
      </c>
      <c r="N36" s="60">
        <v>0</v>
      </c>
      <c r="O36" s="68" t="e">
        <f t="shared" si="9"/>
        <v>#DIV/0!</v>
      </c>
      <c r="P36" s="18" t="e">
        <f t="shared" si="10"/>
        <v>#DIV/0!</v>
      </c>
      <c r="Q36" s="60">
        <v>0</v>
      </c>
      <c r="R36" s="68" t="e">
        <f t="shared" si="11"/>
        <v>#DIV/0!</v>
      </c>
      <c r="S36" s="18" t="e">
        <f t="shared" si="12"/>
        <v>#DIV/0!</v>
      </c>
      <c r="T36" s="19">
        <f t="shared" si="13"/>
        <v>0</v>
      </c>
    </row>
    <row r="37" spans="1:20" ht="33" customHeight="1" x14ac:dyDescent="0.25">
      <c r="A37" s="241" t="s">
        <v>17</v>
      </c>
      <c r="B37" s="242"/>
      <c r="C37" s="51" t="e">
        <f t="shared" si="1"/>
        <v>#DIV/0!</v>
      </c>
      <c r="D37" s="18" t="e">
        <f t="shared" si="2"/>
        <v>#DIV/0!</v>
      </c>
      <c r="E37" s="60">
        <v>0</v>
      </c>
      <c r="F37" s="68" t="e">
        <f t="shared" si="3"/>
        <v>#DIV/0!</v>
      </c>
      <c r="G37" s="18" t="e">
        <f t="shared" si="4"/>
        <v>#DIV/0!</v>
      </c>
      <c r="H37" s="60">
        <v>0</v>
      </c>
      <c r="I37" s="68" t="e">
        <f t="shared" si="5"/>
        <v>#DIV/0!</v>
      </c>
      <c r="J37" s="18" t="e">
        <f t="shared" si="6"/>
        <v>#DIV/0!</v>
      </c>
      <c r="K37" s="60">
        <v>0</v>
      </c>
      <c r="L37" s="68" t="e">
        <f t="shared" si="7"/>
        <v>#DIV/0!</v>
      </c>
      <c r="M37" s="18" t="e">
        <f t="shared" si="8"/>
        <v>#DIV/0!</v>
      </c>
      <c r="N37" s="60">
        <v>0</v>
      </c>
      <c r="O37" s="68" t="e">
        <f t="shared" si="9"/>
        <v>#DIV/0!</v>
      </c>
      <c r="P37" s="18" t="e">
        <f t="shared" si="10"/>
        <v>#DIV/0!</v>
      </c>
      <c r="Q37" s="60">
        <v>0</v>
      </c>
      <c r="R37" s="68" t="e">
        <f t="shared" si="11"/>
        <v>#DIV/0!</v>
      </c>
      <c r="S37" s="18" t="e">
        <f t="shared" si="12"/>
        <v>#DIV/0!</v>
      </c>
      <c r="T37" s="19">
        <f t="shared" si="13"/>
        <v>0</v>
      </c>
    </row>
    <row r="38" spans="1:20" ht="63.75" customHeight="1" x14ac:dyDescent="0.25">
      <c r="A38" s="245" t="s">
        <v>18</v>
      </c>
      <c r="B38" s="246"/>
      <c r="C38" s="51" t="e">
        <f t="shared" si="1"/>
        <v>#DIV/0!</v>
      </c>
      <c r="D38" s="18" t="e">
        <f t="shared" si="2"/>
        <v>#DIV/0!</v>
      </c>
      <c r="E38" s="60">
        <v>0</v>
      </c>
      <c r="F38" s="68" t="e">
        <f t="shared" si="3"/>
        <v>#DIV/0!</v>
      </c>
      <c r="G38" s="18" t="e">
        <f t="shared" si="4"/>
        <v>#DIV/0!</v>
      </c>
      <c r="H38" s="60">
        <v>0</v>
      </c>
      <c r="I38" s="68" t="e">
        <f t="shared" si="5"/>
        <v>#DIV/0!</v>
      </c>
      <c r="J38" s="18" t="e">
        <f t="shared" si="6"/>
        <v>#DIV/0!</v>
      </c>
      <c r="K38" s="60">
        <v>0</v>
      </c>
      <c r="L38" s="68" t="e">
        <f t="shared" si="7"/>
        <v>#DIV/0!</v>
      </c>
      <c r="M38" s="18" t="e">
        <f t="shared" si="8"/>
        <v>#DIV/0!</v>
      </c>
      <c r="N38" s="60">
        <v>0</v>
      </c>
      <c r="O38" s="68" t="e">
        <f t="shared" si="9"/>
        <v>#DIV/0!</v>
      </c>
      <c r="P38" s="18" t="e">
        <f t="shared" si="10"/>
        <v>#DIV/0!</v>
      </c>
      <c r="Q38" s="60">
        <v>0</v>
      </c>
      <c r="R38" s="68" t="e">
        <f t="shared" si="11"/>
        <v>#DIV/0!</v>
      </c>
      <c r="S38" s="18" t="e">
        <f t="shared" si="12"/>
        <v>#DIV/0!</v>
      </c>
      <c r="T38" s="19">
        <f t="shared" si="13"/>
        <v>0</v>
      </c>
    </row>
    <row r="39" spans="1:20" ht="33" customHeight="1" x14ac:dyDescent="0.25">
      <c r="A39" s="245" t="s">
        <v>19</v>
      </c>
      <c r="B39" s="246"/>
      <c r="C39" s="51" t="e">
        <f t="shared" si="1"/>
        <v>#DIV/0!</v>
      </c>
      <c r="D39" s="18" t="e">
        <f t="shared" si="2"/>
        <v>#DIV/0!</v>
      </c>
      <c r="E39" s="60">
        <v>0</v>
      </c>
      <c r="F39" s="68" t="e">
        <f t="shared" si="3"/>
        <v>#DIV/0!</v>
      </c>
      <c r="G39" s="18" t="e">
        <f t="shared" si="4"/>
        <v>#DIV/0!</v>
      </c>
      <c r="H39" s="60">
        <v>0</v>
      </c>
      <c r="I39" s="68" t="e">
        <f t="shared" si="5"/>
        <v>#DIV/0!</v>
      </c>
      <c r="J39" s="18" t="e">
        <f t="shared" si="6"/>
        <v>#DIV/0!</v>
      </c>
      <c r="K39" s="60">
        <v>0</v>
      </c>
      <c r="L39" s="68" t="e">
        <f t="shared" si="7"/>
        <v>#DIV/0!</v>
      </c>
      <c r="M39" s="18" t="e">
        <f t="shared" si="8"/>
        <v>#DIV/0!</v>
      </c>
      <c r="N39" s="60">
        <v>0</v>
      </c>
      <c r="O39" s="68" t="e">
        <f t="shared" si="9"/>
        <v>#DIV/0!</v>
      </c>
      <c r="P39" s="18" t="e">
        <f t="shared" si="10"/>
        <v>#DIV/0!</v>
      </c>
      <c r="Q39" s="60">
        <v>0</v>
      </c>
      <c r="R39" s="68" t="e">
        <f t="shared" si="11"/>
        <v>#DIV/0!</v>
      </c>
      <c r="S39" s="18" t="e">
        <f t="shared" si="12"/>
        <v>#DIV/0!</v>
      </c>
      <c r="T39" s="19">
        <f t="shared" si="13"/>
        <v>0</v>
      </c>
    </row>
    <row r="40" spans="1:20" ht="27.75" hidden="1" customHeight="1" x14ac:dyDescent="0.25">
      <c r="A40" s="243" t="s">
        <v>9</v>
      </c>
      <c r="B40" s="244"/>
      <c r="C40" s="53" t="e">
        <f t="shared" si="1"/>
        <v>#DIV/0!</v>
      </c>
      <c r="D40" s="57" t="e">
        <f t="shared" si="2"/>
        <v>#DIV/0!</v>
      </c>
      <c r="E40" s="63">
        <f>SUM(E32:E39)</f>
        <v>0</v>
      </c>
      <c r="F40" s="70" t="e">
        <f t="shared" si="3"/>
        <v>#DIV/0!</v>
      </c>
      <c r="G40" s="57" t="e">
        <f t="shared" si="4"/>
        <v>#DIV/0!</v>
      </c>
      <c r="H40" s="63">
        <f>SUM(H32:H39)</f>
        <v>0</v>
      </c>
      <c r="I40" s="70" t="e">
        <f t="shared" si="5"/>
        <v>#DIV/0!</v>
      </c>
      <c r="J40" s="57" t="e">
        <f t="shared" si="6"/>
        <v>#DIV/0!</v>
      </c>
      <c r="K40" s="63">
        <f>SUM(K32:K39)</f>
        <v>0</v>
      </c>
      <c r="L40" s="70" t="e">
        <f t="shared" si="7"/>
        <v>#DIV/0!</v>
      </c>
      <c r="M40" s="57" t="e">
        <f t="shared" si="8"/>
        <v>#DIV/0!</v>
      </c>
      <c r="N40" s="63">
        <f>SUM(N32:N39)</f>
        <v>0</v>
      </c>
      <c r="O40" s="70" t="e">
        <f t="shared" si="9"/>
        <v>#DIV/0!</v>
      </c>
      <c r="P40" s="57" t="e">
        <f t="shared" si="10"/>
        <v>#DIV/0!</v>
      </c>
      <c r="Q40" s="63">
        <f>SUM(Q32:Q39)</f>
        <v>0</v>
      </c>
      <c r="R40" s="70" t="e">
        <f t="shared" si="11"/>
        <v>#DIV/0!</v>
      </c>
      <c r="S40" s="57" t="e">
        <f t="shared" si="12"/>
        <v>#DIV/0!</v>
      </c>
      <c r="T40" s="21">
        <f t="shared" ref="T40" si="14">E40+H40+K40+N40</f>
        <v>0</v>
      </c>
    </row>
    <row r="41" spans="1:20" x14ac:dyDescent="0.25">
      <c r="A41" s="45"/>
      <c r="B41" s="45"/>
      <c r="C41" s="46"/>
      <c r="D41" s="11"/>
      <c r="E41" s="16"/>
      <c r="F41" s="11"/>
      <c r="G41" s="16"/>
      <c r="H41" s="11"/>
      <c r="I41" s="16"/>
      <c r="J41" s="11"/>
      <c r="K41" s="13"/>
      <c r="L41" s="16"/>
      <c r="M41" s="11"/>
      <c r="N41" s="13"/>
      <c r="O41" s="16"/>
      <c r="P41" s="11"/>
      <c r="Q41" s="13"/>
      <c r="R41" s="17"/>
      <c r="S41" s="15"/>
      <c r="T41" s="5"/>
    </row>
    <row r="42" spans="1:20" ht="15.75" customHeight="1" x14ac:dyDescent="0.25">
      <c r="A42" s="7"/>
      <c r="B42" s="7"/>
      <c r="C42" s="189"/>
      <c r="D42" s="190"/>
      <c r="E42" s="8"/>
      <c r="F42" s="40"/>
      <c r="G42" s="8"/>
      <c r="H42" s="8"/>
      <c r="I42" s="7"/>
      <c r="J42" s="188"/>
      <c r="K42" s="188"/>
      <c r="L42" s="7"/>
      <c r="M42" s="188"/>
      <c r="N42" s="188"/>
      <c r="O42" s="7"/>
      <c r="P42" s="188"/>
      <c r="Q42" s="188"/>
      <c r="R42" s="188"/>
      <c r="S42" s="7"/>
      <c r="T42" s="40"/>
    </row>
    <row r="43" spans="1:20" ht="38.25" customHeight="1" x14ac:dyDescent="0.25">
      <c r="A43" s="22" t="s">
        <v>41</v>
      </c>
      <c r="B43" s="23" t="s">
        <v>51</v>
      </c>
      <c r="C43" s="23" t="s">
        <v>30</v>
      </c>
      <c r="E43" s="24" t="s">
        <v>31</v>
      </c>
      <c r="F43" s="88" t="s">
        <v>28</v>
      </c>
      <c r="H43" s="25" t="s">
        <v>32</v>
      </c>
      <c r="I43" s="23" t="s">
        <v>33</v>
      </c>
      <c r="K43" s="23" t="s">
        <v>34</v>
      </c>
      <c r="L43" s="23" t="s">
        <v>29</v>
      </c>
      <c r="N43" s="23" t="s">
        <v>35</v>
      </c>
      <c r="O43" s="23" t="s">
        <v>36</v>
      </c>
      <c r="Q43" s="23" t="s">
        <v>37</v>
      </c>
      <c r="R43" s="24" t="s">
        <v>100</v>
      </c>
      <c r="T43" s="2"/>
    </row>
    <row r="44" spans="1:20" x14ac:dyDescent="0.25">
      <c r="A44" s="26" t="s">
        <v>38</v>
      </c>
      <c r="B44" s="27">
        <f>T19</f>
        <v>0</v>
      </c>
      <c r="C44" s="27">
        <f>'Addendum B'!I5+'Addendum B'!I6</f>
        <v>0</v>
      </c>
      <c r="E44" s="27">
        <f>B44-C44</f>
        <v>0</v>
      </c>
      <c r="F44" s="27">
        <f>C44</f>
        <v>0</v>
      </c>
      <c r="H44" s="27">
        <f>'Addendum B'!I6</f>
        <v>0</v>
      </c>
      <c r="I44" s="27">
        <f>'Addendum B'!I5+'Addendum B'!I6</f>
        <v>0</v>
      </c>
      <c r="K44" s="27"/>
      <c r="L44" s="27">
        <f>'Addendum B'!I6</f>
        <v>0</v>
      </c>
      <c r="N44" s="27"/>
      <c r="O44" s="27"/>
      <c r="Q44" s="27"/>
      <c r="R44" s="27"/>
      <c r="T44" s="2"/>
    </row>
    <row r="45" spans="1:20" x14ac:dyDescent="0.25">
      <c r="A45" s="26" t="s">
        <v>39</v>
      </c>
      <c r="B45" s="27">
        <f>T20</f>
        <v>0</v>
      </c>
      <c r="C45" s="27">
        <v>0</v>
      </c>
      <c r="E45" s="27">
        <f>B45-C45</f>
        <v>0</v>
      </c>
      <c r="F45" s="27">
        <f t="shared" ref="F45:F47" si="15">C45</f>
        <v>0</v>
      </c>
      <c r="H45" s="27"/>
      <c r="I45" s="27"/>
      <c r="K45" s="27"/>
      <c r="L45" s="28"/>
      <c r="N45" s="27"/>
      <c r="O45" s="27"/>
      <c r="Q45" s="27"/>
      <c r="R45" s="27"/>
      <c r="T45" s="2"/>
    </row>
    <row r="46" spans="1:20" x14ac:dyDescent="0.25">
      <c r="A46" s="26" t="s">
        <v>80</v>
      </c>
      <c r="B46" s="27">
        <f>T21</f>
        <v>0</v>
      </c>
      <c r="C46" s="27">
        <f>'Addendum B'!I10+'Addendum B'!I11</f>
        <v>0</v>
      </c>
      <c r="E46" s="27">
        <f>B46-C46</f>
        <v>0</v>
      </c>
      <c r="F46" s="27">
        <f t="shared" si="15"/>
        <v>0</v>
      </c>
      <c r="H46" s="27">
        <f>'Addendum B'!I11</f>
        <v>0</v>
      </c>
      <c r="I46" s="27"/>
      <c r="K46" s="27"/>
      <c r="L46" s="28">
        <f>'Addendum B'!I10</f>
        <v>0</v>
      </c>
      <c r="N46" s="27"/>
      <c r="O46" s="27"/>
      <c r="Q46" s="27"/>
      <c r="R46" s="27"/>
      <c r="T46" s="2"/>
    </row>
    <row r="47" spans="1:20" x14ac:dyDescent="0.25">
      <c r="A47" s="26" t="s">
        <v>40</v>
      </c>
      <c r="B47" s="27">
        <f>T22</f>
        <v>0</v>
      </c>
      <c r="C47" s="27">
        <f>'Addendum B'!I16</f>
        <v>0</v>
      </c>
      <c r="E47" s="27">
        <f>B47-C47</f>
        <v>0</v>
      </c>
      <c r="F47" s="27">
        <f t="shared" si="15"/>
        <v>0</v>
      </c>
      <c r="H47" s="27"/>
      <c r="I47" s="27">
        <f>'Addendum B'!I16</f>
        <v>0</v>
      </c>
      <c r="K47" s="27"/>
      <c r="L47" s="27"/>
      <c r="N47" s="27"/>
      <c r="O47" s="27"/>
      <c r="Q47" s="27"/>
      <c r="R47" s="27"/>
      <c r="T47" s="2"/>
    </row>
    <row r="48" spans="1:20" x14ac:dyDescent="0.25">
      <c r="A48" s="29" t="s">
        <v>23</v>
      </c>
      <c r="B48" s="27">
        <f>SUM(B44:B47)</f>
        <v>0</v>
      </c>
      <c r="C48" s="27">
        <f t="shared" ref="C48" si="16">SUM(C44:C47)</f>
        <v>0</v>
      </c>
      <c r="E48" s="27">
        <f>SUM(E44:E47)</f>
        <v>0</v>
      </c>
      <c r="F48" s="27">
        <f>SUM(F44:F47)</f>
        <v>0</v>
      </c>
      <c r="H48" s="27">
        <f>SUM(H44:H47)</f>
        <v>0</v>
      </c>
      <c r="I48" s="27">
        <f>SUM(I44:I47)</f>
        <v>0</v>
      </c>
      <c r="K48" s="27">
        <f>SUM(K44:K47)</f>
        <v>0</v>
      </c>
      <c r="L48" s="27">
        <f>SUM(L44:L47)</f>
        <v>0</v>
      </c>
      <c r="N48" s="27">
        <f>SUM(N44:N47)</f>
        <v>0</v>
      </c>
      <c r="O48" s="27">
        <f>SUM(O44:O47)</f>
        <v>0</v>
      </c>
      <c r="Q48" s="27">
        <f>SUM(Q44:Q47)</f>
        <v>0</v>
      </c>
      <c r="R48" s="27">
        <f>SUM(R44:R47)</f>
        <v>0</v>
      </c>
      <c r="T48" s="2"/>
    </row>
    <row r="49" spans="1:20" x14ac:dyDescent="0.25">
      <c r="A49" s="40"/>
      <c r="B49" s="180"/>
      <c r="C49" s="181"/>
      <c r="D49" s="182"/>
      <c r="E49" s="182"/>
      <c r="F49" s="182"/>
      <c r="G49" s="182"/>
      <c r="H49" s="182"/>
      <c r="I49" s="182"/>
      <c r="J49" s="191"/>
      <c r="K49" s="192"/>
      <c r="L49" s="182"/>
      <c r="M49" s="191"/>
      <c r="N49" s="192"/>
      <c r="O49" s="182"/>
      <c r="P49" s="191"/>
      <c r="Q49" s="192"/>
      <c r="R49" s="191"/>
      <c r="S49" s="8"/>
      <c r="T49" s="40"/>
    </row>
    <row r="50" spans="1:20" x14ac:dyDescent="0.25">
      <c r="A50" s="98"/>
      <c r="B50" s="193"/>
      <c r="C50" s="194"/>
      <c r="D50" s="98"/>
      <c r="E50" s="98"/>
      <c r="F50" s="98"/>
      <c r="G50" s="98"/>
      <c r="H50" s="98"/>
      <c r="I50" s="98"/>
      <c r="J50" s="192"/>
      <c r="K50" s="192"/>
      <c r="L50" s="98"/>
      <c r="M50" s="192"/>
      <c r="N50" s="192"/>
      <c r="O50" s="98"/>
      <c r="P50" s="192"/>
      <c r="Q50" s="192"/>
      <c r="R50" s="191"/>
      <c r="S50" s="8"/>
      <c r="T50" s="40"/>
    </row>
    <row r="51" spans="1:20" x14ac:dyDescent="0.25">
      <c r="A51" s="5"/>
      <c r="B51" s="5"/>
      <c r="C51" s="5"/>
      <c r="D51" s="5"/>
      <c r="E51" s="5"/>
      <c r="F51" s="5"/>
      <c r="G51" s="5"/>
      <c r="H51" s="5"/>
      <c r="I51" s="5"/>
      <c r="J51" s="13"/>
      <c r="K51" s="13"/>
      <c r="L51" s="5"/>
      <c r="M51" s="13"/>
      <c r="N51" s="13"/>
      <c r="O51" s="5"/>
      <c r="P51" s="13"/>
      <c r="Q51" s="13"/>
      <c r="R51" s="13"/>
      <c r="S51" s="8"/>
      <c r="T51" s="40"/>
    </row>
    <row r="52" spans="1:20" x14ac:dyDescent="0.25">
      <c r="A52" s="40"/>
      <c r="B52" s="40"/>
      <c r="C52" s="40"/>
      <c r="D52" s="40"/>
      <c r="E52" s="40"/>
      <c r="F52" s="40"/>
      <c r="G52" s="40"/>
      <c r="H52" s="40"/>
      <c r="I52" s="40"/>
      <c r="J52" s="178"/>
      <c r="K52" s="178"/>
      <c r="L52" s="40"/>
      <c r="M52" s="178"/>
      <c r="N52" s="178"/>
      <c r="O52" s="40"/>
      <c r="P52" s="178"/>
      <c r="Q52" s="178"/>
      <c r="R52" s="178"/>
      <c r="S52" s="8"/>
      <c r="T52" s="40"/>
    </row>
    <row r="53" spans="1:20" x14ac:dyDescent="0.25">
      <c r="A53" s="40"/>
      <c r="B53" s="40"/>
      <c r="C53" s="40"/>
      <c r="D53" s="40"/>
      <c r="E53" s="40"/>
      <c r="F53" s="40"/>
      <c r="G53" s="40"/>
      <c r="H53" s="40"/>
      <c r="I53" s="40"/>
      <c r="J53" s="178"/>
      <c r="K53" s="178"/>
      <c r="L53" s="40"/>
      <c r="M53" s="178"/>
      <c r="N53" s="178"/>
      <c r="O53" s="40"/>
      <c r="P53" s="178"/>
      <c r="Q53" s="178"/>
      <c r="R53" s="178"/>
      <c r="S53" s="8"/>
      <c r="T53" s="40"/>
    </row>
    <row r="54" spans="1:20" x14ac:dyDescent="0.25">
      <c r="A54" s="40"/>
      <c r="B54" s="40"/>
      <c r="C54" s="40"/>
      <c r="D54" s="40"/>
      <c r="E54" s="40"/>
      <c r="F54" s="40"/>
      <c r="G54" s="40"/>
      <c r="H54" s="40"/>
      <c r="I54" s="40"/>
      <c r="J54" s="178"/>
      <c r="K54" s="178"/>
      <c r="L54" s="40"/>
      <c r="M54" s="178"/>
      <c r="N54" s="178"/>
      <c r="O54" s="40"/>
      <c r="P54" s="178"/>
      <c r="Q54" s="178"/>
      <c r="R54" s="178"/>
      <c r="S54" s="8"/>
      <c r="T54" s="40"/>
    </row>
    <row r="55" spans="1:20" x14ac:dyDescent="0.25">
      <c r="S55" s="1"/>
    </row>
    <row r="56" spans="1:20" x14ac:dyDescent="0.25">
      <c r="S56" s="1"/>
    </row>
    <row r="57" spans="1:20" x14ac:dyDescent="0.25">
      <c r="S57" s="1"/>
    </row>
    <row r="58" spans="1:20" x14ac:dyDescent="0.25">
      <c r="S58" s="1"/>
    </row>
    <row r="59" spans="1:20" x14ac:dyDescent="0.25">
      <c r="S59" s="1"/>
    </row>
    <row r="60" spans="1:20" x14ac:dyDescent="0.25">
      <c r="S60" s="1"/>
    </row>
    <row r="61" spans="1:20" x14ac:dyDescent="0.25">
      <c r="S61" s="1"/>
    </row>
    <row r="62" spans="1:20" x14ac:dyDescent="0.25">
      <c r="S62" s="3"/>
    </row>
    <row r="63" spans="1:20" x14ac:dyDescent="0.25">
      <c r="S63" s="1"/>
    </row>
    <row r="64" spans="1:20" x14ac:dyDescent="0.25">
      <c r="S64" s="1"/>
    </row>
    <row r="65" spans="19:19" ht="15.75" x14ac:dyDescent="0.25">
      <c r="S65" s="4"/>
    </row>
  </sheetData>
  <mergeCells count="26">
    <mergeCell ref="A28:B28"/>
    <mergeCell ref="A29:B29"/>
    <mergeCell ref="A30:B30"/>
    <mergeCell ref="A31:B31"/>
    <mergeCell ref="A32:B32"/>
    <mergeCell ref="A33:B33"/>
    <mergeCell ref="A40:B40"/>
    <mergeCell ref="A34:B34"/>
    <mergeCell ref="A35:B35"/>
    <mergeCell ref="A36:B36"/>
    <mergeCell ref="A37:B37"/>
    <mergeCell ref="A38:B38"/>
    <mergeCell ref="A39:B39"/>
    <mergeCell ref="R25:T25"/>
    <mergeCell ref="R26:T26"/>
    <mergeCell ref="A27:B27"/>
    <mergeCell ref="C25:E25"/>
    <mergeCell ref="C26:E26"/>
    <mergeCell ref="F25:H25"/>
    <mergeCell ref="F26:H26"/>
    <mergeCell ref="L25:N25"/>
    <mergeCell ref="L26:N26"/>
    <mergeCell ref="I25:K25"/>
    <mergeCell ref="I26:K26"/>
    <mergeCell ref="O25:Q25"/>
    <mergeCell ref="O26:Q26"/>
  </mergeCells>
  <printOptions horizontalCentered="1"/>
  <pageMargins left="0.4" right="0.4" top="0.4" bottom="0.4" header="0.2" footer="0.2"/>
  <pageSetup scale="62" orientation="landscape" r:id="rId1"/>
  <headerFooter>
    <oddFooter>&amp;R&amp;9&amp;Z&amp;F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zoomScaleNormal="100" workbookViewId="0">
      <selection activeCell="B1" sqref="B1"/>
    </sheetView>
  </sheetViews>
  <sheetFormatPr defaultColWidth="9.140625" defaultRowHeight="14.25" outlineLevelRow="1" x14ac:dyDescent="0.25"/>
  <cols>
    <col min="1" max="1" width="30.85546875" style="75" customWidth="1"/>
    <col min="2" max="2" width="26.42578125" style="75" customWidth="1"/>
    <col min="3" max="3" width="19" style="75" customWidth="1"/>
    <col min="4" max="4" width="11.28515625" style="75" bestFit="1" customWidth="1"/>
    <col min="5" max="8" width="10.140625" style="75" bestFit="1" customWidth="1"/>
    <col min="9" max="9" width="11.28515625" style="75" bestFit="1" customWidth="1"/>
    <col min="10" max="10" width="9.140625" style="75"/>
    <col min="11" max="11" width="13.28515625" style="75" bestFit="1" customWidth="1"/>
    <col min="12" max="12" width="10.85546875" style="75" bestFit="1" customWidth="1"/>
    <col min="13" max="16384" width="9.140625" style="75"/>
  </cols>
  <sheetData>
    <row r="1" spans="1:9" x14ac:dyDescent="0.25">
      <c r="A1" s="158" t="s">
        <v>85</v>
      </c>
    </row>
    <row r="2" spans="1:9" x14ac:dyDescent="0.25">
      <c r="A2" s="158"/>
    </row>
    <row r="3" spans="1:9" x14ac:dyDescent="0.25">
      <c r="A3" s="158" t="s">
        <v>88</v>
      </c>
      <c r="B3" s="160"/>
      <c r="C3" s="161"/>
      <c r="D3" s="161" t="str">
        <f>'Addendum A'!C25</f>
        <v>Phase A</v>
      </c>
      <c r="E3" s="161" t="str">
        <f>'Addendum A'!F25</f>
        <v>Phase B</v>
      </c>
      <c r="F3" s="161" t="str">
        <f>'Addendum A'!I25</f>
        <v>Phase C</v>
      </c>
      <c r="G3" s="161" t="str">
        <f>'Addendum A'!L25</f>
        <v>Phase D</v>
      </c>
      <c r="H3" s="161" t="str">
        <f>'Addendum A'!O25</f>
        <v>Phase E</v>
      </c>
      <c r="I3" s="161" t="s">
        <v>23</v>
      </c>
    </row>
    <row r="4" spans="1:9" x14ac:dyDescent="0.25">
      <c r="A4" s="231" t="s">
        <v>24</v>
      </c>
      <c r="B4" s="165" t="s">
        <v>25</v>
      </c>
      <c r="C4" s="164" t="s">
        <v>26</v>
      </c>
      <c r="D4" s="164"/>
      <c r="E4" s="165"/>
      <c r="F4" s="165"/>
      <c r="G4" s="165"/>
      <c r="H4" s="165"/>
      <c r="I4" s="166"/>
    </row>
    <row r="5" spans="1:9" x14ac:dyDescent="0.25">
      <c r="A5" s="229">
        <f>'SB Subcontr Dept Worksheet'!A28</f>
        <v>0</v>
      </c>
      <c r="B5" s="229">
        <f>'SB Subcontr Dept Worksheet'!B28</f>
        <v>0</v>
      </c>
      <c r="C5" s="229">
        <f>'SB Subcontr Dept Worksheet'!C28</f>
        <v>0</v>
      </c>
      <c r="D5" s="170">
        <f>'SB Subcontr Dept Worksheet'!D28</f>
        <v>0</v>
      </c>
      <c r="E5" s="170">
        <f>'SB Subcontr Dept Worksheet'!E28</f>
        <v>0</v>
      </c>
      <c r="F5" s="170">
        <f>'SB Subcontr Dept Worksheet'!F28</f>
        <v>0</v>
      </c>
      <c r="G5" s="170">
        <f>'SB Subcontr Dept Worksheet'!G28</f>
        <v>0</v>
      </c>
      <c r="H5" s="170">
        <f>'SB Subcontr Dept Worksheet'!H28</f>
        <v>0</v>
      </c>
      <c r="I5" s="171">
        <f>SUM(D5:H5)</f>
        <v>0</v>
      </c>
    </row>
    <row r="6" spans="1:9" x14ac:dyDescent="0.25">
      <c r="A6" s="229">
        <f>'SB Subcontr Dept Worksheet'!A29</f>
        <v>0</v>
      </c>
      <c r="B6" s="229">
        <f>'SB Subcontr Dept Worksheet'!B29</f>
        <v>0</v>
      </c>
      <c r="C6" s="229">
        <f>'SB Subcontr Dept Worksheet'!C29</f>
        <v>0</v>
      </c>
      <c r="D6" s="170">
        <f>'SB Subcontr Dept Worksheet'!D29</f>
        <v>0</v>
      </c>
      <c r="E6" s="170">
        <f>'SB Subcontr Dept Worksheet'!E29</f>
        <v>0</v>
      </c>
      <c r="F6" s="170">
        <f>'SB Subcontr Dept Worksheet'!F29</f>
        <v>0</v>
      </c>
      <c r="G6" s="170">
        <f>'SB Subcontr Dept Worksheet'!G29</f>
        <v>0</v>
      </c>
      <c r="H6" s="170">
        <f>'SB Subcontr Dept Worksheet'!H29</f>
        <v>0</v>
      </c>
      <c r="I6" s="171">
        <f t="shared" ref="I6:I17" si="0">SUM(D6:H6)</f>
        <v>0</v>
      </c>
    </row>
    <row r="7" spans="1:9" x14ac:dyDescent="0.25">
      <c r="A7" s="230"/>
      <c r="B7" s="229"/>
      <c r="C7" s="169"/>
      <c r="D7" s="170"/>
      <c r="E7" s="170"/>
      <c r="F7" s="170"/>
      <c r="G7" s="170"/>
      <c r="H7" s="170"/>
      <c r="I7" s="171">
        <f t="shared" si="0"/>
        <v>0</v>
      </c>
    </row>
    <row r="8" spans="1:9" x14ac:dyDescent="0.25">
      <c r="A8" s="230"/>
      <c r="B8" s="229"/>
      <c r="C8" s="169"/>
      <c r="D8" s="170"/>
      <c r="E8" s="170"/>
      <c r="F8" s="170"/>
      <c r="G8" s="170"/>
      <c r="H8" s="170"/>
      <c r="I8" s="171">
        <f t="shared" si="0"/>
        <v>0</v>
      </c>
    </row>
    <row r="9" spans="1:9" x14ac:dyDescent="0.25">
      <c r="A9" s="167" t="s">
        <v>80</v>
      </c>
      <c r="B9" s="229"/>
      <c r="C9" s="169"/>
      <c r="D9" s="170"/>
      <c r="E9" s="170"/>
      <c r="F9" s="170"/>
      <c r="G9" s="170"/>
      <c r="H9" s="170"/>
      <c r="I9" s="171">
        <f t="shared" si="0"/>
        <v>0</v>
      </c>
    </row>
    <row r="10" spans="1:9" x14ac:dyDescent="0.25">
      <c r="A10" s="229">
        <f>'SB Subcontr Dept Worksheet'!A36</f>
        <v>0</v>
      </c>
      <c r="B10" s="229">
        <f>'SB Subcontr Dept Worksheet'!B36</f>
        <v>0</v>
      </c>
      <c r="C10" s="232" t="s">
        <v>29</v>
      </c>
      <c r="D10" s="170">
        <f>'SB Subcontr Dept Worksheet'!D36</f>
        <v>0</v>
      </c>
      <c r="E10" s="170">
        <f>'SB Subcontr Dept Worksheet'!E36</f>
        <v>0</v>
      </c>
      <c r="F10" s="170">
        <f>'SB Subcontr Dept Worksheet'!F36</f>
        <v>0</v>
      </c>
      <c r="G10" s="170">
        <f>'SB Subcontr Dept Worksheet'!G36</f>
        <v>0</v>
      </c>
      <c r="H10" s="170">
        <f>'SB Subcontr Dept Worksheet'!H36</f>
        <v>0</v>
      </c>
      <c r="I10" s="171">
        <f t="shared" si="0"/>
        <v>0</v>
      </c>
    </row>
    <row r="11" spans="1:9" x14ac:dyDescent="0.25">
      <c r="A11" s="229">
        <f>'SB Subcontr Dept Worksheet'!A37</f>
        <v>0</v>
      </c>
      <c r="B11" s="229">
        <f>'SB Subcontr Dept Worksheet'!B37</f>
        <v>0</v>
      </c>
      <c r="C11" s="229" t="s">
        <v>32</v>
      </c>
      <c r="D11" s="170">
        <f>'SB Subcontr Dept Worksheet'!D37</f>
        <v>0</v>
      </c>
      <c r="E11" s="170">
        <f>'SB Subcontr Dept Worksheet'!E37</f>
        <v>0</v>
      </c>
      <c r="F11" s="170">
        <f>'SB Subcontr Dept Worksheet'!F37</f>
        <v>0</v>
      </c>
      <c r="G11" s="170">
        <f>'SB Subcontr Dept Worksheet'!G37</f>
        <v>0</v>
      </c>
      <c r="H11" s="170">
        <f>'SB Subcontr Dept Worksheet'!H37</f>
        <v>0</v>
      </c>
      <c r="I11" s="171">
        <f t="shared" si="0"/>
        <v>0</v>
      </c>
    </row>
    <row r="12" spans="1:9" x14ac:dyDescent="0.25">
      <c r="A12" s="230"/>
      <c r="B12" s="229"/>
      <c r="C12" s="169"/>
      <c r="D12" s="170"/>
      <c r="E12" s="170"/>
      <c r="F12" s="170"/>
      <c r="G12" s="170"/>
      <c r="H12" s="170"/>
      <c r="I12" s="171">
        <f t="shared" si="0"/>
        <v>0</v>
      </c>
    </row>
    <row r="13" spans="1:9" x14ac:dyDescent="0.25">
      <c r="A13" s="230"/>
      <c r="B13" s="229"/>
      <c r="C13" s="169"/>
      <c r="D13" s="170"/>
      <c r="E13" s="170"/>
      <c r="F13" s="170"/>
      <c r="G13" s="170"/>
      <c r="H13" s="170"/>
      <c r="I13" s="171">
        <f t="shared" si="0"/>
        <v>0</v>
      </c>
    </row>
    <row r="14" spans="1:9" x14ac:dyDescent="0.25">
      <c r="A14" s="230"/>
      <c r="B14" s="229"/>
      <c r="C14" s="169"/>
      <c r="D14" s="170"/>
      <c r="E14" s="170"/>
      <c r="F14" s="170"/>
      <c r="G14" s="170"/>
      <c r="H14" s="170"/>
      <c r="I14" s="171">
        <f t="shared" si="0"/>
        <v>0</v>
      </c>
    </row>
    <row r="15" spans="1:9" x14ac:dyDescent="0.25">
      <c r="B15" s="229"/>
      <c r="C15" s="169"/>
      <c r="D15" s="170"/>
      <c r="E15" s="170"/>
      <c r="F15" s="170"/>
      <c r="G15" s="170"/>
      <c r="H15" s="170"/>
      <c r="I15" s="171">
        <f t="shared" si="0"/>
        <v>0</v>
      </c>
    </row>
    <row r="16" spans="1:9" x14ac:dyDescent="0.25">
      <c r="A16" s="167" t="s">
        <v>40</v>
      </c>
      <c r="B16" s="75" t="s">
        <v>178</v>
      </c>
      <c r="C16" s="229" t="s">
        <v>33</v>
      </c>
      <c r="D16" s="170">
        <f>'SB Subcontr Dept Worksheet'!D22</f>
        <v>0</v>
      </c>
      <c r="E16" s="170">
        <f>'SB Subcontr Dept Worksheet'!E22</f>
        <v>0</v>
      </c>
      <c r="F16" s="170">
        <f>'SB Subcontr Dept Worksheet'!F22</f>
        <v>0</v>
      </c>
      <c r="G16" s="170">
        <f>'SB Subcontr Dept Worksheet'!G22</f>
        <v>0</v>
      </c>
      <c r="H16" s="170">
        <f>'SB Subcontr Dept Worksheet'!H22</f>
        <v>0</v>
      </c>
      <c r="I16" s="171">
        <f t="shared" si="0"/>
        <v>0</v>
      </c>
    </row>
    <row r="17" spans="1:11" x14ac:dyDescent="0.25">
      <c r="B17" s="152"/>
      <c r="C17" s="152"/>
      <c r="D17" s="173"/>
      <c r="E17" s="173"/>
      <c r="F17" s="173"/>
      <c r="G17" s="173"/>
      <c r="H17" s="173"/>
      <c r="I17" s="171">
        <f t="shared" si="0"/>
        <v>0</v>
      </c>
    </row>
    <row r="18" spans="1:11" x14ac:dyDescent="0.25">
      <c r="A18" s="175"/>
      <c r="B18" s="78"/>
      <c r="C18" s="153"/>
      <c r="D18" s="176">
        <f t="shared" ref="D18:I18" si="1">SUM(D5:D17)</f>
        <v>0</v>
      </c>
      <c r="E18" s="176">
        <f t="shared" si="1"/>
        <v>0</v>
      </c>
      <c r="F18" s="176">
        <f t="shared" si="1"/>
        <v>0</v>
      </c>
      <c r="G18" s="176">
        <f t="shared" si="1"/>
        <v>0</v>
      </c>
      <c r="H18" s="176">
        <f t="shared" si="1"/>
        <v>0</v>
      </c>
      <c r="I18" s="176">
        <f t="shared" si="1"/>
        <v>0</v>
      </c>
      <c r="K18" s="79"/>
    </row>
    <row r="19" spans="1:11" x14ac:dyDescent="0.25">
      <c r="A19" s="81"/>
      <c r="B19" s="80"/>
      <c r="C19" s="154"/>
      <c r="D19" s="177"/>
      <c r="E19" s="177"/>
      <c r="F19" s="177"/>
      <c r="G19" s="177"/>
      <c r="H19" s="177"/>
      <c r="I19" s="177"/>
    </row>
    <row r="20" spans="1:11" hidden="1" outlineLevel="1" x14ac:dyDescent="0.25">
      <c r="C20" s="155"/>
    </row>
    <row r="21" spans="1:11" hidden="1" outlineLevel="1" x14ac:dyDescent="0.25">
      <c r="A21" s="159" t="s">
        <v>89</v>
      </c>
      <c r="B21" s="160"/>
      <c r="C21" s="161"/>
      <c r="D21" s="161" t="s">
        <v>20</v>
      </c>
      <c r="E21" s="161" t="s">
        <v>21</v>
      </c>
      <c r="F21" s="161" t="s">
        <v>22</v>
      </c>
      <c r="G21" s="161" t="s">
        <v>87</v>
      </c>
      <c r="H21" s="161" t="s">
        <v>87</v>
      </c>
      <c r="I21" s="161" t="s">
        <v>23</v>
      </c>
    </row>
    <row r="22" spans="1:11" hidden="1" outlineLevel="1" x14ac:dyDescent="0.25">
      <c r="A22" s="162" t="s">
        <v>24</v>
      </c>
      <c r="B22" s="163" t="s">
        <v>25</v>
      </c>
      <c r="C22" s="164" t="s">
        <v>26</v>
      </c>
      <c r="D22" s="164" t="s">
        <v>27</v>
      </c>
      <c r="E22" s="165" t="s">
        <v>27</v>
      </c>
      <c r="F22" s="165" t="s">
        <v>27</v>
      </c>
      <c r="G22" s="165" t="s">
        <v>27</v>
      </c>
      <c r="H22" s="165" t="s">
        <v>27</v>
      </c>
      <c r="I22" s="166" t="s">
        <v>27</v>
      </c>
    </row>
    <row r="23" spans="1:11" hidden="1" outlineLevel="1" x14ac:dyDescent="0.25">
      <c r="A23" s="167"/>
      <c r="B23" s="168"/>
      <c r="C23" s="169"/>
      <c r="D23" s="170"/>
      <c r="E23" s="170"/>
      <c r="F23" s="170"/>
      <c r="G23" s="170"/>
      <c r="H23" s="170"/>
      <c r="I23" s="171">
        <f>SUM(D23:G23)</f>
        <v>0</v>
      </c>
    </row>
    <row r="24" spans="1:11" hidden="1" outlineLevel="1" x14ac:dyDescent="0.25">
      <c r="A24" s="167"/>
      <c r="B24" s="168"/>
      <c r="C24" s="169"/>
      <c r="D24" s="170"/>
      <c r="E24" s="170"/>
      <c r="F24" s="170"/>
      <c r="G24" s="170"/>
      <c r="H24" s="170"/>
      <c r="I24" s="171">
        <f>SUM(D24:G24)</f>
        <v>0</v>
      </c>
    </row>
    <row r="25" spans="1:11" hidden="1" outlineLevel="1" x14ac:dyDescent="0.25">
      <c r="A25" s="167"/>
      <c r="B25" s="168"/>
      <c r="C25" s="169"/>
      <c r="D25" s="172"/>
      <c r="E25" s="172"/>
      <c r="F25" s="172"/>
      <c r="G25" s="172"/>
      <c r="H25" s="172"/>
      <c r="I25" s="171">
        <f>SUM(D25:G25)</f>
        <v>0</v>
      </c>
    </row>
    <row r="26" spans="1:11" hidden="1" outlineLevel="1" x14ac:dyDescent="0.25">
      <c r="A26" s="76"/>
      <c r="B26" s="77"/>
      <c r="C26" s="152"/>
      <c r="D26" s="173"/>
      <c r="E26" s="173"/>
      <c r="F26" s="173"/>
      <c r="G26" s="173"/>
      <c r="H26" s="173"/>
      <c r="I26" s="174"/>
    </row>
    <row r="27" spans="1:11" hidden="1" outlineLevel="1" x14ac:dyDescent="0.25">
      <c r="A27" s="175"/>
      <c r="B27" s="78"/>
      <c r="C27" s="153"/>
      <c r="D27" s="176">
        <f t="shared" ref="D27:G27" si="2">SUM(D23:D26)</f>
        <v>0</v>
      </c>
      <c r="E27" s="176">
        <f t="shared" si="2"/>
        <v>0</v>
      </c>
      <c r="F27" s="176">
        <f t="shared" si="2"/>
        <v>0</v>
      </c>
      <c r="G27" s="176">
        <f t="shared" si="2"/>
        <v>0</v>
      </c>
      <c r="H27" s="176">
        <f t="shared" ref="H27" si="3">SUM(H23:H26)</f>
        <v>0</v>
      </c>
      <c r="I27" s="176">
        <f>SUM(I23:I26)</f>
        <v>0</v>
      </c>
    </row>
    <row r="28" spans="1:11" hidden="1" outlineLevel="1" x14ac:dyDescent="0.25">
      <c r="C28" s="155"/>
    </row>
    <row r="29" spans="1:11" hidden="1" outlineLevel="1" x14ac:dyDescent="0.25">
      <c r="A29" s="155" t="s">
        <v>102</v>
      </c>
      <c r="C29" s="155"/>
      <c r="D29" s="156">
        <f t="shared" ref="D29:G29" si="4">+D18+D27</f>
        <v>0</v>
      </c>
      <c r="E29" s="156">
        <f t="shared" si="4"/>
        <v>0</v>
      </c>
      <c r="F29" s="156">
        <f t="shared" si="4"/>
        <v>0</v>
      </c>
      <c r="G29" s="156">
        <f t="shared" si="4"/>
        <v>0</v>
      </c>
      <c r="H29" s="156">
        <f t="shared" ref="H29" si="5">+H18+H27</f>
        <v>0</v>
      </c>
      <c r="I29" s="156">
        <f>+I18+I27</f>
        <v>0</v>
      </c>
    </row>
    <row r="30" spans="1:11" collapsed="1" x14ac:dyDescent="0.25"/>
    <row r="31" spans="1:11" x14ac:dyDescent="0.25">
      <c r="H31" s="75" t="s">
        <v>183</v>
      </c>
    </row>
    <row r="32" spans="1:11" x14ac:dyDescent="0.25">
      <c r="A32" s="75" t="s">
        <v>182</v>
      </c>
      <c r="H32" s="75" t="s">
        <v>33</v>
      </c>
      <c r="I32" s="156">
        <f>I5+I6+I16</f>
        <v>0</v>
      </c>
    </row>
    <row r="33" spans="1:9" x14ac:dyDescent="0.25">
      <c r="A33" s="75" t="s">
        <v>178</v>
      </c>
      <c r="H33" s="75" t="s">
        <v>32</v>
      </c>
      <c r="I33" s="156">
        <f>I6+I11</f>
        <v>0</v>
      </c>
    </row>
    <row r="34" spans="1:9" x14ac:dyDescent="0.25">
      <c r="A34" s="75" t="s">
        <v>179</v>
      </c>
      <c r="H34" s="75" t="s">
        <v>29</v>
      </c>
      <c r="I34" s="156">
        <f>+I6+I10</f>
        <v>0</v>
      </c>
    </row>
    <row r="35" spans="1:9" x14ac:dyDescent="0.25">
      <c r="A35" s="75" t="s">
        <v>180</v>
      </c>
    </row>
    <row r="36" spans="1:9" x14ac:dyDescent="0.25">
      <c r="A36" s="75" t="s">
        <v>181</v>
      </c>
      <c r="I36" s="156"/>
    </row>
  </sheetData>
  <printOptions horizontalCentered="1"/>
  <pageMargins left="0.5" right="0.5" top="0.5" bottom="0.5" header="0.3" footer="0.3"/>
  <pageSetup scale="91" orientation="landscape" r:id="rId1"/>
  <headerFooter>
    <oddFooter>&amp;R&amp;9&amp;Z&amp;F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tabSelected="1" zoomScale="90" zoomScaleNormal="90" workbookViewId="0">
      <selection activeCell="C1" sqref="C1"/>
    </sheetView>
  </sheetViews>
  <sheetFormatPr defaultColWidth="8.85546875" defaultRowHeight="12.75" outlineLevelRow="1" x14ac:dyDescent="0.2"/>
  <cols>
    <col min="1" max="1" width="54.28515625" style="83" customWidth="1"/>
    <col min="2" max="2" width="29.140625" style="83" bestFit="1" customWidth="1"/>
    <col min="3" max="3" width="20.42578125" style="83" customWidth="1"/>
    <col min="4" max="7" width="16.85546875" style="83" customWidth="1"/>
    <col min="8" max="8" width="19" style="83" customWidth="1"/>
    <col min="9" max="11" width="16.85546875" style="83" customWidth="1"/>
    <col min="12" max="16384" width="8.85546875" style="83"/>
  </cols>
  <sheetData>
    <row r="1" spans="1:15" x14ac:dyDescent="0.2">
      <c r="A1" s="216" t="s">
        <v>184</v>
      </c>
      <c r="B1" s="197"/>
      <c r="C1" s="89"/>
      <c r="D1" s="89"/>
      <c r="E1" s="89"/>
      <c r="F1" s="89"/>
      <c r="G1" s="89"/>
      <c r="H1" s="89"/>
      <c r="I1" s="89"/>
      <c r="J1" s="89"/>
      <c r="K1" s="89"/>
    </row>
    <row r="2" spans="1:15" x14ac:dyDescent="0.2">
      <c r="A2" s="90"/>
      <c r="B2" s="91"/>
      <c r="C2" s="89"/>
      <c r="D2" s="89"/>
      <c r="E2" s="89"/>
      <c r="F2" s="89"/>
      <c r="G2" s="89"/>
      <c r="H2" s="89"/>
      <c r="I2" s="89"/>
      <c r="J2" s="89"/>
      <c r="K2" s="89"/>
    </row>
    <row r="3" spans="1:15" x14ac:dyDescent="0.2">
      <c r="A3" s="92" t="s">
        <v>52</v>
      </c>
      <c r="B3" s="91"/>
      <c r="C3" s="89"/>
      <c r="D3" s="89"/>
      <c r="E3" s="89"/>
      <c r="F3" s="89"/>
      <c r="G3" s="89"/>
      <c r="H3" s="89"/>
      <c r="I3" s="89"/>
      <c r="J3" s="89"/>
      <c r="K3" s="89"/>
    </row>
    <row r="4" spans="1:15" ht="28.5" x14ac:dyDescent="0.2">
      <c r="A4" s="93" t="s">
        <v>53</v>
      </c>
      <c r="B4" s="144"/>
      <c r="C4" s="89"/>
      <c r="D4" s="89" t="s">
        <v>185</v>
      </c>
      <c r="E4" s="89"/>
      <c r="F4" s="89"/>
      <c r="G4" s="89"/>
      <c r="H4" s="89"/>
      <c r="I4" s="89"/>
      <c r="J4" s="89"/>
      <c r="K4" s="89"/>
    </row>
    <row r="5" spans="1:15" ht="15.75" x14ac:dyDescent="0.25">
      <c r="A5" s="94" t="s">
        <v>54</v>
      </c>
      <c r="B5" s="97"/>
      <c r="C5" s="228"/>
      <c r="E5" s="89"/>
      <c r="F5" s="89"/>
      <c r="G5" s="89"/>
      <c r="H5" s="89"/>
      <c r="I5" s="89"/>
      <c r="J5" s="89"/>
      <c r="K5" s="89"/>
    </row>
    <row r="6" spans="1:15" ht="31.5" x14ac:dyDescent="0.25">
      <c r="A6" s="95" t="s">
        <v>55</v>
      </c>
      <c r="B6" s="89"/>
      <c r="C6" s="89"/>
      <c r="D6" s="89"/>
      <c r="E6" s="89"/>
      <c r="F6" s="89"/>
      <c r="G6" s="89"/>
      <c r="H6" s="89"/>
      <c r="I6" s="89"/>
      <c r="J6" s="89"/>
      <c r="K6" s="89"/>
    </row>
    <row r="7" spans="1:15" ht="15.75" x14ac:dyDescent="0.25">
      <c r="A7" s="96" t="s">
        <v>86</v>
      </c>
      <c r="B7" s="89"/>
      <c r="C7" s="89"/>
      <c r="D7" s="89"/>
      <c r="E7" s="89"/>
      <c r="F7" s="89"/>
      <c r="G7" s="89"/>
      <c r="H7" s="89"/>
      <c r="I7" s="89"/>
      <c r="J7" s="89"/>
      <c r="K7" s="89"/>
    </row>
    <row r="8" spans="1:15" ht="15.75" x14ac:dyDescent="0.25">
      <c r="A8" s="94" t="s">
        <v>56</v>
      </c>
      <c r="B8" s="130" t="s">
        <v>57</v>
      </c>
      <c r="C8" s="130" t="s">
        <v>58</v>
      </c>
      <c r="D8" s="130" t="s">
        <v>59</v>
      </c>
      <c r="E8" s="217"/>
      <c r="F8" s="197"/>
      <c r="G8" s="89"/>
      <c r="H8" s="89"/>
      <c r="I8" s="89"/>
      <c r="J8" s="89"/>
      <c r="K8" s="89"/>
    </row>
    <row r="9" spans="1:15" ht="15.75" x14ac:dyDescent="0.25">
      <c r="A9" s="94" t="s">
        <v>60</v>
      </c>
      <c r="B9" s="97"/>
      <c r="C9" s="97"/>
      <c r="D9" s="218"/>
      <c r="E9" s="219"/>
      <c r="F9" s="43"/>
      <c r="G9" s="89"/>
      <c r="H9" s="89"/>
      <c r="I9" s="89"/>
      <c r="J9" s="89"/>
      <c r="K9" s="89"/>
    </row>
    <row r="10" spans="1:15" ht="15.75" x14ac:dyDescent="0.25">
      <c r="A10" s="94" t="s">
        <v>61</v>
      </c>
      <c r="B10" s="97"/>
      <c r="C10" s="97"/>
      <c r="D10" s="220"/>
      <c r="E10" s="219"/>
      <c r="F10" s="43"/>
      <c r="G10" s="89"/>
      <c r="H10" s="89"/>
      <c r="I10" s="89"/>
      <c r="J10" s="89"/>
      <c r="K10" s="89"/>
    </row>
    <row r="11" spans="1:15" ht="15.75" x14ac:dyDescent="0.25">
      <c r="A11" s="94" t="s">
        <v>62</v>
      </c>
      <c r="B11" s="97"/>
      <c r="C11" s="97"/>
      <c r="D11" s="97"/>
      <c r="E11" s="219"/>
      <c r="F11" s="43"/>
      <c r="G11" s="89"/>
      <c r="H11" s="89"/>
      <c r="I11" s="89"/>
      <c r="J11" s="89"/>
      <c r="K11" s="89"/>
    </row>
    <row r="12" spans="1:15" ht="15.75" x14ac:dyDescent="0.25">
      <c r="A12" s="94" t="s">
        <v>103</v>
      </c>
      <c r="B12" s="121">
        <v>0</v>
      </c>
      <c r="C12" s="89"/>
      <c r="D12" s="89"/>
      <c r="E12" s="89"/>
      <c r="F12" s="89"/>
      <c r="G12" s="89"/>
      <c r="H12" s="89"/>
      <c r="I12" s="89"/>
      <c r="J12" s="89"/>
      <c r="K12" s="89"/>
    </row>
    <row r="13" spans="1:15" ht="15.75" x14ac:dyDescent="0.25">
      <c r="A13" s="94"/>
      <c r="B13" s="89"/>
      <c r="C13" s="89"/>
      <c r="D13" s="221" t="s">
        <v>63</v>
      </c>
      <c r="E13" s="221" t="s">
        <v>64</v>
      </c>
      <c r="F13" s="221" t="s">
        <v>65</v>
      </c>
      <c r="G13" s="221" t="s">
        <v>66</v>
      </c>
      <c r="H13" s="219"/>
      <c r="I13" s="89"/>
      <c r="J13" s="89"/>
      <c r="K13" s="89"/>
      <c r="L13" s="89"/>
      <c r="M13" s="89"/>
    </row>
    <row r="14" spans="1:15" ht="15.75" x14ac:dyDescent="0.25">
      <c r="A14" s="253" t="s">
        <v>67</v>
      </c>
      <c r="B14" s="89"/>
      <c r="C14" s="89"/>
      <c r="D14" s="130" t="s">
        <v>159</v>
      </c>
      <c r="E14" s="97"/>
      <c r="F14" s="97"/>
      <c r="G14" s="97"/>
      <c r="H14" s="219"/>
      <c r="I14" s="89"/>
      <c r="J14" s="89"/>
      <c r="K14" s="89"/>
      <c r="L14" s="89"/>
      <c r="M14" s="89"/>
    </row>
    <row r="15" spans="1:15" ht="15.75" customHeight="1" x14ac:dyDescent="0.25">
      <c r="A15" s="99" t="s">
        <v>68</v>
      </c>
      <c r="B15" s="89"/>
      <c r="C15" s="89"/>
      <c r="D15" s="100"/>
      <c r="E15" s="89"/>
      <c r="F15" s="89"/>
      <c r="G15" s="102"/>
      <c r="H15" s="102"/>
      <c r="I15" s="102"/>
      <c r="J15" s="102"/>
      <c r="K15" s="102"/>
      <c r="L15" s="102"/>
      <c r="M15" s="102"/>
      <c r="N15" s="84"/>
    </row>
    <row r="16" spans="1:15" ht="15.75" customHeight="1" x14ac:dyDescent="0.2">
      <c r="A16" s="103" t="s">
        <v>69</v>
      </c>
      <c r="B16" s="89"/>
      <c r="C16" s="89"/>
      <c r="D16" s="104" t="s">
        <v>165</v>
      </c>
      <c r="E16" s="105" t="s">
        <v>166</v>
      </c>
      <c r="F16" s="105" t="s">
        <v>167</v>
      </c>
      <c r="G16" s="105" t="s">
        <v>168</v>
      </c>
      <c r="H16" s="105" t="s">
        <v>169</v>
      </c>
      <c r="I16" s="106" t="s">
        <v>10</v>
      </c>
      <c r="J16" s="89"/>
      <c r="K16" s="102"/>
      <c r="L16" s="102"/>
      <c r="M16" s="102"/>
      <c r="N16" s="102"/>
      <c r="O16" s="84"/>
    </row>
    <row r="17" spans="1:16" ht="15" x14ac:dyDescent="0.25">
      <c r="A17" s="107" t="s">
        <v>70</v>
      </c>
      <c r="B17" s="89"/>
      <c r="C17" s="89"/>
      <c r="D17" s="226" t="s">
        <v>160</v>
      </c>
      <c r="E17" s="226" t="s">
        <v>161</v>
      </c>
      <c r="F17" s="226" t="s">
        <v>162</v>
      </c>
      <c r="G17" s="226" t="s">
        <v>163</v>
      </c>
      <c r="H17" s="226" t="s">
        <v>164</v>
      </c>
      <c r="I17" s="226" t="s">
        <v>170</v>
      </c>
      <c r="J17" s="89"/>
      <c r="K17" s="89"/>
      <c r="L17" s="89"/>
      <c r="M17" s="89"/>
      <c r="N17" s="89"/>
      <c r="O17" s="85"/>
    </row>
    <row r="18" spans="1:16" ht="15" x14ac:dyDescent="0.25">
      <c r="A18" s="107" t="s">
        <v>71</v>
      </c>
      <c r="B18" s="89"/>
      <c r="C18" s="89"/>
      <c r="D18" s="108"/>
      <c r="E18" s="109"/>
      <c r="F18" s="109"/>
      <c r="G18" s="110"/>
      <c r="H18" s="110"/>
      <c r="I18" s="110"/>
      <c r="J18" s="89"/>
      <c r="K18" s="111"/>
      <c r="L18" s="111"/>
      <c r="M18" s="89"/>
      <c r="N18" s="89"/>
      <c r="O18" s="85"/>
    </row>
    <row r="19" spans="1:16" ht="30" x14ac:dyDescent="0.2">
      <c r="A19" s="112" t="s">
        <v>72</v>
      </c>
      <c r="B19" s="89"/>
      <c r="C19" s="89"/>
      <c r="D19" s="113"/>
      <c r="E19" s="113"/>
      <c r="F19" s="113"/>
      <c r="G19" s="114"/>
      <c r="H19" s="114"/>
      <c r="I19" s="114">
        <f>SUM(D19:H19)</f>
        <v>0</v>
      </c>
      <c r="J19" s="89"/>
      <c r="K19" s="89"/>
      <c r="L19" s="89"/>
      <c r="M19" s="89"/>
      <c r="N19" s="89"/>
      <c r="O19" s="85"/>
    </row>
    <row r="20" spans="1:16" ht="15" x14ac:dyDescent="0.2">
      <c r="A20" s="112" t="s">
        <v>73</v>
      </c>
      <c r="B20" s="89"/>
      <c r="C20" s="89"/>
      <c r="D20" s="115"/>
      <c r="E20" s="116"/>
      <c r="F20" s="117"/>
      <c r="G20" s="117"/>
      <c r="H20" s="117"/>
      <c r="I20" s="114">
        <f t="shared" ref="I20:I22" si="0">SUM(D20:H20)</f>
        <v>0</v>
      </c>
      <c r="J20" s="89"/>
      <c r="K20" s="89"/>
      <c r="L20" s="89"/>
      <c r="M20" s="89"/>
      <c r="N20" s="89"/>
      <c r="O20" s="85"/>
    </row>
    <row r="21" spans="1:16" ht="48" customHeight="1" x14ac:dyDescent="0.2">
      <c r="A21" s="112" t="s">
        <v>74</v>
      </c>
      <c r="B21" s="89"/>
      <c r="C21" s="89"/>
      <c r="D21" s="113"/>
      <c r="E21" s="113"/>
      <c r="F21" s="113"/>
      <c r="G21" s="118"/>
      <c r="H21" s="118"/>
      <c r="I21" s="114">
        <f t="shared" si="0"/>
        <v>0</v>
      </c>
      <c r="J21" s="89"/>
      <c r="K21" s="89"/>
      <c r="L21" s="89"/>
      <c r="M21" s="89"/>
      <c r="N21" s="89"/>
      <c r="O21" s="86"/>
      <c r="P21" s="86"/>
    </row>
    <row r="22" spans="1:16" ht="15" x14ac:dyDescent="0.25">
      <c r="A22" s="119" t="s">
        <v>75</v>
      </c>
      <c r="B22" s="89"/>
      <c r="C22" s="89"/>
      <c r="D22" s="113"/>
      <c r="E22" s="120"/>
      <c r="F22" s="121"/>
      <c r="G22" s="122"/>
      <c r="H22" s="122"/>
      <c r="I22" s="114">
        <f t="shared" si="0"/>
        <v>0</v>
      </c>
      <c r="J22" s="89"/>
      <c r="K22" s="89"/>
      <c r="L22" s="89"/>
      <c r="M22" s="89"/>
      <c r="N22" s="89"/>
      <c r="O22" s="84"/>
    </row>
    <row r="23" spans="1:16" ht="20.25" customHeight="1" x14ac:dyDescent="0.2">
      <c r="A23" s="123" t="s">
        <v>76</v>
      </c>
      <c r="B23" s="89"/>
      <c r="C23" s="89"/>
      <c r="D23" s="114">
        <f>SUM(D19:D22)</f>
        <v>0</v>
      </c>
      <c r="E23" s="114">
        <f>SUM(E19:E22)</f>
        <v>0</v>
      </c>
      <c r="F23" s="114">
        <f>SUM(F19:F22)</f>
        <v>0</v>
      </c>
      <c r="G23" s="114">
        <f>SUM(G19:G22)</f>
        <v>0</v>
      </c>
      <c r="H23" s="114">
        <f>SUM(H19:H22)</f>
        <v>0</v>
      </c>
      <c r="I23" s="114">
        <f t="shared" ref="I23" si="1">SUM(I19:I22)</f>
        <v>0</v>
      </c>
      <c r="J23" s="89"/>
      <c r="K23" s="89"/>
      <c r="L23" s="89"/>
      <c r="M23" s="89"/>
      <c r="N23" s="89"/>
      <c r="O23" s="84"/>
    </row>
    <row r="24" spans="1:16" x14ac:dyDescent="0.2">
      <c r="A24" s="124"/>
      <c r="B24" s="91"/>
      <c r="C24" s="91"/>
      <c r="D24" s="91"/>
      <c r="E24" s="91"/>
      <c r="F24" s="89"/>
      <c r="G24" s="89"/>
      <c r="H24" s="89"/>
      <c r="I24" s="89"/>
      <c r="J24" s="89"/>
      <c r="K24" s="89"/>
      <c r="L24" s="84"/>
    </row>
    <row r="25" spans="1:16" ht="25.5" customHeight="1" x14ac:dyDescent="0.2">
      <c r="A25" s="251" t="s">
        <v>77</v>
      </c>
      <c r="B25" s="252"/>
      <c r="C25" s="252"/>
      <c r="D25" s="252"/>
      <c r="E25" s="252"/>
      <c r="F25" s="252"/>
      <c r="G25" s="252"/>
      <c r="H25" s="252"/>
      <c r="I25" s="125"/>
      <c r="J25" s="102"/>
      <c r="K25" s="89"/>
      <c r="L25" s="87"/>
    </row>
    <row r="26" spans="1:16" ht="27.75" x14ac:dyDescent="0.2">
      <c r="A26" s="126" t="s">
        <v>104</v>
      </c>
      <c r="B26" s="127" t="s">
        <v>78</v>
      </c>
      <c r="C26" s="128" t="s">
        <v>79</v>
      </c>
      <c r="D26" s="129" t="s">
        <v>165</v>
      </c>
      <c r="E26" s="130" t="s">
        <v>166</v>
      </c>
      <c r="F26" s="130" t="s">
        <v>167</v>
      </c>
      <c r="G26" s="130" t="s">
        <v>168</v>
      </c>
      <c r="H26" s="130" t="s">
        <v>169</v>
      </c>
      <c r="I26" s="131" t="s">
        <v>10</v>
      </c>
      <c r="J26" s="132"/>
      <c r="K26" s="89"/>
      <c r="L26" s="89"/>
      <c r="M26" s="87"/>
    </row>
    <row r="27" spans="1:16" ht="15" x14ac:dyDescent="0.25">
      <c r="A27" s="199" t="s">
        <v>38</v>
      </c>
      <c r="B27" s="97"/>
      <c r="C27" s="97"/>
      <c r="D27" s="137"/>
      <c r="E27" s="137"/>
      <c r="F27" s="137"/>
      <c r="G27" s="137"/>
      <c r="H27" s="137"/>
      <c r="I27" s="133"/>
      <c r="J27" s="89"/>
      <c r="K27" s="89"/>
      <c r="L27" s="89"/>
      <c r="M27" s="84"/>
    </row>
    <row r="28" spans="1:16" ht="15" x14ac:dyDescent="0.25">
      <c r="A28" s="134"/>
      <c r="B28" s="135"/>
      <c r="C28" s="135"/>
      <c r="D28" s="223"/>
      <c r="E28" s="223"/>
      <c r="F28" s="223"/>
      <c r="G28" s="223"/>
      <c r="H28" s="223"/>
      <c r="I28" s="224">
        <f t="shared" ref="I28:I42" si="2">SUM(D28:H28)</f>
        <v>0</v>
      </c>
      <c r="J28" s="89"/>
      <c r="K28" s="89"/>
      <c r="L28" s="89"/>
    </row>
    <row r="29" spans="1:16" ht="15" x14ac:dyDescent="0.25">
      <c r="A29" s="134"/>
      <c r="B29" s="135"/>
      <c r="C29" s="135"/>
      <c r="D29" s="223"/>
      <c r="E29" s="223"/>
      <c r="F29" s="223"/>
      <c r="G29" s="223"/>
      <c r="H29" s="223"/>
      <c r="I29" s="224">
        <f t="shared" si="2"/>
        <v>0</v>
      </c>
      <c r="J29" s="89"/>
      <c r="L29" s="89"/>
    </row>
    <row r="30" spans="1:16" ht="15" x14ac:dyDescent="0.25">
      <c r="A30" s="134"/>
      <c r="B30" s="135"/>
      <c r="C30" s="135"/>
      <c r="D30" s="223"/>
      <c r="E30" s="223"/>
      <c r="F30" s="223"/>
      <c r="G30" s="223"/>
      <c r="H30" s="223"/>
      <c r="I30" s="224">
        <f t="shared" si="2"/>
        <v>0</v>
      </c>
      <c r="J30" s="89"/>
      <c r="L30" s="89"/>
    </row>
    <row r="31" spans="1:16" ht="15" x14ac:dyDescent="0.25">
      <c r="A31" s="199" t="s">
        <v>105</v>
      </c>
      <c r="B31" s="135"/>
      <c r="C31" s="135"/>
      <c r="D31" s="223"/>
      <c r="E31" s="223"/>
      <c r="F31" s="223"/>
      <c r="G31" s="223"/>
      <c r="H31" s="223"/>
      <c r="I31" s="224">
        <f t="shared" si="2"/>
        <v>0</v>
      </c>
      <c r="J31" s="89"/>
      <c r="K31" s="89"/>
      <c r="L31" s="89"/>
    </row>
    <row r="32" spans="1:16" ht="15" x14ac:dyDescent="0.25">
      <c r="A32" s="139"/>
      <c r="B32" s="135"/>
      <c r="C32" s="135"/>
      <c r="D32" s="223"/>
      <c r="E32" s="223"/>
      <c r="F32" s="223"/>
      <c r="G32" s="223"/>
      <c r="H32" s="223"/>
      <c r="I32" s="224">
        <f t="shared" si="2"/>
        <v>0</v>
      </c>
      <c r="J32" s="89"/>
      <c r="K32" s="89"/>
      <c r="L32" s="89"/>
    </row>
    <row r="33" spans="1:12" ht="15" x14ac:dyDescent="0.25">
      <c r="A33" s="139"/>
      <c r="B33" s="135"/>
      <c r="C33" s="135"/>
      <c r="D33" s="223"/>
      <c r="E33" s="223"/>
      <c r="F33" s="223"/>
      <c r="G33" s="223"/>
      <c r="H33" s="223"/>
      <c r="I33" s="224">
        <f t="shared" si="2"/>
        <v>0</v>
      </c>
      <c r="J33" s="89"/>
      <c r="K33" s="89"/>
      <c r="L33" s="89"/>
    </row>
    <row r="34" spans="1:12" ht="15" x14ac:dyDescent="0.25">
      <c r="A34" s="139"/>
      <c r="B34" s="135"/>
      <c r="C34" s="135"/>
      <c r="D34" s="223"/>
      <c r="E34" s="223"/>
      <c r="F34" s="223"/>
      <c r="G34" s="223"/>
      <c r="H34" s="223"/>
      <c r="I34" s="224">
        <f t="shared" si="2"/>
        <v>0</v>
      </c>
      <c r="J34" s="89"/>
      <c r="K34" s="89"/>
      <c r="L34" s="89"/>
    </row>
    <row r="35" spans="1:12" ht="15" x14ac:dyDescent="0.25">
      <c r="A35" s="199" t="s">
        <v>80</v>
      </c>
      <c r="B35" s="227"/>
      <c r="C35" s="135"/>
      <c r="D35" s="223"/>
      <c r="E35" s="223"/>
      <c r="F35" s="223"/>
      <c r="G35" s="223"/>
      <c r="H35" s="223"/>
      <c r="I35" s="224">
        <f t="shared" si="2"/>
        <v>0</v>
      </c>
      <c r="J35" s="89"/>
      <c r="K35" s="89"/>
      <c r="L35" s="89"/>
    </row>
    <row r="36" spans="1:12" ht="15" x14ac:dyDescent="0.25">
      <c r="A36" s="222"/>
      <c r="B36" s="227"/>
      <c r="C36" s="135"/>
      <c r="D36" s="223"/>
      <c r="E36" s="223"/>
      <c r="F36" s="223"/>
      <c r="G36" s="223"/>
      <c r="H36" s="223"/>
      <c r="I36" s="224">
        <f t="shared" si="2"/>
        <v>0</v>
      </c>
      <c r="J36" s="89"/>
      <c r="K36" s="89"/>
      <c r="L36" s="89"/>
    </row>
    <row r="37" spans="1:12" ht="15" x14ac:dyDescent="0.25">
      <c r="A37" s="134"/>
      <c r="B37" s="135"/>
      <c r="C37" s="135"/>
      <c r="D37" s="223"/>
      <c r="E37" s="223"/>
      <c r="F37" s="223"/>
      <c r="G37" s="223"/>
      <c r="H37" s="223"/>
      <c r="I37" s="224">
        <f t="shared" si="2"/>
        <v>0</v>
      </c>
      <c r="J37" s="89"/>
      <c r="K37" s="89"/>
      <c r="L37" s="89"/>
    </row>
    <row r="38" spans="1:12" ht="15" customHeight="1" x14ac:dyDescent="0.25">
      <c r="A38" s="140"/>
      <c r="B38" s="135"/>
      <c r="C38" s="135"/>
      <c r="D38" s="223"/>
      <c r="E38" s="223"/>
      <c r="F38" s="223"/>
      <c r="G38" s="223"/>
      <c r="H38" s="223"/>
      <c r="I38" s="224">
        <f t="shared" si="2"/>
        <v>0</v>
      </c>
      <c r="J38" s="89"/>
      <c r="K38" s="89"/>
      <c r="L38" s="89"/>
    </row>
    <row r="39" spans="1:12" ht="15" customHeight="1" x14ac:dyDescent="0.25">
      <c r="A39" s="200" t="s">
        <v>40</v>
      </c>
      <c r="B39" s="135"/>
      <c r="C39" s="135"/>
      <c r="D39" s="223"/>
      <c r="E39" s="223"/>
      <c r="F39" s="223"/>
      <c r="G39" s="223"/>
      <c r="H39" s="223"/>
      <c r="I39" s="224">
        <f t="shared" si="2"/>
        <v>0</v>
      </c>
      <c r="J39" s="89"/>
      <c r="K39" s="89"/>
      <c r="L39" s="89"/>
    </row>
    <row r="40" spans="1:12" ht="15" customHeight="1" x14ac:dyDescent="0.25">
      <c r="A40" s="140" t="s">
        <v>186</v>
      </c>
      <c r="B40" s="135"/>
      <c r="C40" s="135"/>
      <c r="D40" s="223"/>
      <c r="E40" s="223"/>
      <c r="F40" s="223"/>
      <c r="G40" s="223"/>
      <c r="H40" s="223"/>
      <c r="I40" s="224">
        <f t="shared" si="2"/>
        <v>0</v>
      </c>
      <c r="J40" s="89"/>
      <c r="K40" s="89"/>
      <c r="L40" s="89"/>
    </row>
    <row r="41" spans="1:12" ht="15" customHeight="1" x14ac:dyDescent="0.25">
      <c r="A41" s="140"/>
      <c r="B41" s="135"/>
      <c r="C41" s="135"/>
      <c r="D41" s="223"/>
      <c r="E41" s="223"/>
      <c r="F41" s="223"/>
      <c r="G41" s="223"/>
      <c r="H41" s="223"/>
      <c r="I41" s="224">
        <f t="shared" si="2"/>
        <v>0</v>
      </c>
      <c r="J41" s="89"/>
      <c r="K41" s="89"/>
      <c r="L41" s="89"/>
    </row>
    <row r="42" spans="1:12" ht="15" customHeight="1" x14ac:dyDescent="0.25">
      <c r="A42" s="140"/>
      <c r="B42" s="135"/>
      <c r="C42" s="135"/>
      <c r="D42" s="223"/>
      <c r="E42" s="223"/>
      <c r="F42" s="223"/>
      <c r="G42" s="223"/>
      <c r="H42" s="223"/>
      <c r="I42" s="224">
        <f t="shared" si="2"/>
        <v>0</v>
      </c>
      <c r="J42" s="89"/>
      <c r="K42" s="89"/>
      <c r="L42" s="89"/>
    </row>
    <row r="43" spans="1:12" ht="15.75" x14ac:dyDescent="0.25">
      <c r="A43" s="141" t="s">
        <v>23</v>
      </c>
      <c r="B43" s="142"/>
      <c r="C43" s="143"/>
      <c r="D43" s="225">
        <f>SUM(D27:D42)</f>
        <v>0</v>
      </c>
      <c r="E43" s="225">
        <f t="shared" ref="E43:I43" si="3">SUM(E27:E42)</f>
        <v>0</v>
      </c>
      <c r="F43" s="225">
        <f t="shared" si="3"/>
        <v>0</v>
      </c>
      <c r="G43" s="225"/>
      <c r="H43" s="225">
        <f t="shared" si="3"/>
        <v>0</v>
      </c>
      <c r="I43" s="225">
        <f t="shared" si="3"/>
        <v>0</v>
      </c>
      <c r="J43" s="89"/>
      <c r="K43" s="89"/>
      <c r="L43" s="89"/>
    </row>
    <row r="44" spans="1:12" x14ac:dyDescent="0.2">
      <c r="A44" s="89"/>
      <c r="B44" s="89"/>
      <c r="C44" s="89"/>
      <c r="D44" s="89"/>
      <c r="E44" s="89"/>
      <c r="F44" s="89"/>
      <c r="G44" s="89"/>
      <c r="H44" s="89"/>
      <c r="I44" s="89"/>
      <c r="J44" s="89"/>
      <c r="K44" s="89"/>
    </row>
    <row r="45" spans="1:12" ht="25.5" hidden="1" outlineLevel="1" x14ac:dyDescent="0.2">
      <c r="A45" s="145" t="s">
        <v>81</v>
      </c>
      <c r="B45" s="128" t="s">
        <v>82</v>
      </c>
      <c r="C45" s="128" t="s">
        <v>83</v>
      </c>
      <c r="D45" s="128" t="s">
        <v>84</v>
      </c>
      <c r="E45" s="128" t="s">
        <v>28</v>
      </c>
      <c r="F45" s="128" t="s">
        <v>32</v>
      </c>
      <c r="G45" s="128" t="s">
        <v>33</v>
      </c>
      <c r="H45" s="128" t="s">
        <v>34</v>
      </c>
      <c r="I45" s="128" t="s">
        <v>29</v>
      </c>
      <c r="J45" s="128" t="s">
        <v>35</v>
      </c>
      <c r="K45" s="128" t="s">
        <v>36</v>
      </c>
    </row>
    <row r="46" spans="1:12" ht="15" hidden="1" outlineLevel="1" x14ac:dyDescent="0.25">
      <c r="A46" s="146" t="s">
        <v>38</v>
      </c>
      <c r="B46" s="147"/>
      <c r="C46" s="148"/>
      <c r="D46" s="148"/>
      <c r="E46" s="148"/>
      <c r="F46" s="148"/>
      <c r="G46" s="148"/>
      <c r="H46" s="148"/>
      <c r="I46" s="148"/>
      <c r="J46" s="148"/>
      <c r="K46" s="148"/>
    </row>
    <row r="47" spans="1:12" ht="27" hidden="1" customHeight="1" outlineLevel="1" x14ac:dyDescent="0.25">
      <c r="A47" s="146" t="s">
        <v>39</v>
      </c>
      <c r="B47" s="148"/>
      <c r="C47" s="148"/>
      <c r="D47" s="148"/>
      <c r="E47" s="148"/>
      <c r="F47" s="148"/>
      <c r="G47" s="148"/>
      <c r="H47" s="148"/>
      <c r="I47" s="148"/>
      <c r="J47" s="148"/>
      <c r="K47" s="148"/>
    </row>
    <row r="48" spans="1:12" ht="15" hidden="1" outlineLevel="1" x14ac:dyDescent="0.25">
      <c r="A48" s="146" t="s">
        <v>80</v>
      </c>
      <c r="B48" s="148"/>
      <c r="C48" s="148"/>
      <c r="D48" s="148"/>
      <c r="E48" s="148"/>
      <c r="F48" s="148"/>
      <c r="G48" s="148"/>
      <c r="H48" s="148"/>
      <c r="I48" s="148"/>
      <c r="J48" s="148"/>
      <c r="K48" s="148"/>
    </row>
    <row r="49" spans="1:11" ht="15" hidden="1" outlineLevel="1" x14ac:dyDescent="0.25">
      <c r="A49" s="196" t="s">
        <v>40</v>
      </c>
      <c r="B49" s="138"/>
      <c r="C49" s="138"/>
      <c r="D49" s="138"/>
      <c r="E49" s="148"/>
      <c r="F49" s="148"/>
      <c r="G49" s="148"/>
      <c r="H49" s="148"/>
      <c r="I49" s="148"/>
      <c r="J49" s="148"/>
      <c r="K49" s="148"/>
    </row>
    <row r="50" spans="1:11" ht="15" hidden="1" outlineLevel="1" x14ac:dyDescent="0.25">
      <c r="A50" s="149" t="s">
        <v>23</v>
      </c>
      <c r="B50" s="148">
        <f t="shared" ref="B50:K50" si="4">SUM(B46:B49)</f>
        <v>0</v>
      </c>
      <c r="C50" s="148">
        <f t="shared" si="4"/>
        <v>0</v>
      </c>
      <c r="D50" s="148">
        <f t="shared" si="4"/>
        <v>0</v>
      </c>
      <c r="E50" s="148">
        <f t="shared" si="4"/>
        <v>0</v>
      </c>
      <c r="F50" s="148">
        <f t="shared" si="4"/>
        <v>0</v>
      </c>
      <c r="G50" s="148">
        <f t="shared" si="4"/>
        <v>0</v>
      </c>
      <c r="H50" s="148">
        <f t="shared" si="4"/>
        <v>0</v>
      </c>
      <c r="I50" s="148">
        <f t="shared" si="4"/>
        <v>0</v>
      </c>
      <c r="J50" s="148">
        <f t="shared" si="4"/>
        <v>0</v>
      </c>
      <c r="K50" s="148">
        <f t="shared" si="4"/>
        <v>0</v>
      </c>
    </row>
    <row r="51" spans="1:11" collapsed="1" x14ac:dyDescent="0.2">
      <c r="A51" s="82"/>
      <c r="B51" s="82"/>
      <c r="C51" s="82"/>
      <c r="D51" s="82"/>
      <c r="E51" s="82"/>
      <c r="F51" s="82"/>
      <c r="G51" s="82"/>
      <c r="H51" s="82"/>
      <c r="I51" s="82"/>
      <c r="J51" s="82"/>
      <c r="K51" s="82"/>
    </row>
  </sheetData>
  <mergeCells count="1">
    <mergeCell ref="A25:H25"/>
  </mergeCells>
  <pageMargins left="0.41" right="0.4" top="0.75" bottom="0.5" header="0.5" footer="0.5"/>
  <pageSetup scale="53" orientation="landscape" r:id="rId1"/>
  <headerFooter alignWithMargins="0">
    <oddHeader>&amp;C&amp;"Arial,Bold"&amp;9Small Business Subcontracting Plan Worksheet&amp;R&amp;"Arial,Bold"&amp;9January 24, 2018</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pane ySplit="2" topLeftCell="A21" activePane="bottomLeft" state="frozen"/>
      <selection activeCell="B22" sqref="B22"/>
      <selection pane="bottomLeft" activeCell="B22" sqref="B22"/>
    </sheetView>
  </sheetViews>
  <sheetFormatPr defaultColWidth="8.85546875" defaultRowHeight="12.75" x14ac:dyDescent="0.2"/>
  <cols>
    <col min="1" max="1" width="145.140625" style="83" bestFit="1" customWidth="1"/>
    <col min="2" max="8" width="8.85546875" style="83"/>
    <col min="9" max="9" width="10" style="83" customWidth="1"/>
    <col min="10" max="16384" width="8.85546875" style="83"/>
  </cols>
  <sheetData>
    <row r="1" spans="1:14" ht="15" x14ac:dyDescent="0.25">
      <c r="A1" s="207" t="s">
        <v>114</v>
      </c>
      <c r="B1" s="208"/>
      <c r="C1" s="208"/>
      <c r="D1" s="208"/>
      <c r="E1" s="208"/>
      <c r="F1" s="208"/>
      <c r="G1" s="208"/>
      <c r="H1" s="208"/>
      <c r="I1" s="208"/>
      <c r="J1" s="208"/>
      <c r="K1" s="208"/>
      <c r="L1" s="208"/>
      <c r="M1" s="208"/>
      <c r="N1" s="208"/>
    </row>
    <row r="2" spans="1:14" ht="15" x14ac:dyDescent="0.25">
      <c r="A2" s="207"/>
      <c r="B2" s="208"/>
      <c r="C2" s="208"/>
      <c r="D2" s="208"/>
      <c r="E2" s="208"/>
      <c r="F2" s="208"/>
      <c r="G2" s="208"/>
      <c r="H2" s="208"/>
      <c r="I2" s="208"/>
      <c r="J2" s="208"/>
      <c r="K2" s="208"/>
      <c r="L2" s="208"/>
      <c r="M2" s="208"/>
      <c r="N2" s="208"/>
    </row>
    <row r="3" spans="1:14" ht="15" x14ac:dyDescent="0.25">
      <c r="A3" s="209" t="s">
        <v>115</v>
      </c>
      <c r="B3" s="208"/>
      <c r="C3" s="208"/>
      <c r="D3" s="208"/>
      <c r="E3" s="208"/>
      <c r="F3" s="208"/>
      <c r="G3" s="208"/>
      <c r="H3" s="208"/>
      <c r="I3" s="208"/>
      <c r="J3" s="208"/>
      <c r="K3" s="208"/>
      <c r="L3" s="208"/>
      <c r="M3" s="208"/>
      <c r="N3" s="208"/>
    </row>
    <row r="4" spans="1:14" ht="15" x14ac:dyDescent="0.25">
      <c r="A4" s="209" t="s">
        <v>116</v>
      </c>
      <c r="B4" s="208"/>
      <c r="C4" s="208"/>
      <c r="D4" s="208"/>
      <c r="E4" s="208"/>
      <c r="F4" s="208"/>
      <c r="G4" s="208"/>
      <c r="H4" s="208"/>
      <c r="I4" s="208"/>
      <c r="J4" s="208"/>
      <c r="K4" s="208"/>
      <c r="L4" s="208"/>
      <c r="M4" s="208"/>
      <c r="N4" s="208"/>
    </row>
    <row r="5" spans="1:14" ht="15" x14ac:dyDescent="0.25">
      <c r="A5" s="208" t="s">
        <v>117</v>
      </c>
      <c r="B5" s="208"/>
      <c r="C5" s="208"/>
      <c r="D5" s="208"/>
      <c r="E5" s="208"/>
      <c r="F5" s="208"/>
      <c r="G5" s="208"/>
      <c r="H5" s="208"/>
      <c r="I5" s="208"/>
      <c r="J5" s="208"/>
      <c r="K5" s="208"/>
      <c r="L5" s="208"/>
      <c r="M5" s="208"/>
      <c r="N5" s="208"/>
    </row>
    <row r="6" spans="1:14" ht="15" x14ac:dyDescent="0.25">
      <c r="A6" s="208" t="s">
        <v>118</v>
      </c>
      <c r="B6" s="208"/>
      <c r="C6" s="208"/>
      <c r="D6" s="208"/>
      <c r="E6" s="208"/>
      <c r="F6" s="208"/>
      <c r="G6" s="208"/>
      <c r="H6" s="208"/>
      <c r="I6" s="208"/>
      <c r="J6" s="208"/>
      <c r="K6" s="208"/>
      <c r="L6" s="208"/>
      <c r="M6" s="208"/>
      <c r="N6" s="208"/>
    </row>
    <row r="7" spans="1:14" ht="15" x14ac:dyDescent="0.25">
      <c r="A7" s="208" t="s">
        <v>119</v>
      </c>
      <c r="B7" s="208"/>
      <c r="C7" s="208"/>
      <c r="D7" s="208"/>
      <c r="E7" s="208"/>
      <c r="F7" s="208"/>
      <c r="G7" s="208"/>
      <c r="H7" s="208"/>
      <c r="I7" s="208"/>
      <c r="J7" s="208"/>
      <c r="K7" s="208"/>
      <c r="L7" s="208"/>
      <c r="M7" s="208"/>
      <c r="N7" s="208"/>
    </row>
    <row r="8" spans="1:14" ht="15" x14ac:dyDescent="0.25">
      <c r="A8" s="209" t="s">
        <v>120</v>
      </c>
      <c r="B8" s="208"/>
      <c r="C8" s="208"/>
      <c r="D8" s="208"/>
      <c r="E8" s="208"/>
      <c r="F8" s="208"/>
      <c r="G8" s="208"/>
      <c r="H8" s="208"/>
      <c r="I8" s="208"/>
      <c r="J8" s="208"/>
      <c r="K8" s="208"/>
      <c r="L8" s="208"/>
      <c r="M8" s="208"/>
      <c r="N8" s="208"/>
    </row>
    <row r="9" spans="1:14" ht="15" x14ac:dyDescent="0.25">
      <c r="A9" s="208" t="s">
        <v>121</v>
      </c>
      <c r="B9" s="208"/>
      <c r="C9" s="208"/>
      <c r="D9" s="208"/>
      <c r="E9" s="208"/>
      <c r="F9" s="208"/>
      <c r="G9" s="208"/>
      <c r="H9" s="208"/>
      <c r="I9" s="208"/>
      <c r="J9" s="208"/>
      <c r="K9" s="208"/>
      <c r="L9" s="208"/>
      <c r="M9" s="208"/>
      <c r="N9" s="208"/>
    </row>
    <row r="10" spans="1:14" ht="15" x14ac:dyDescent="0.25">
      <c r="A10" s="208"/>
      <c r="B10" s="208"/>
      <c r="C10" s="208"/>
      <c r="D10" s="208"/>
      <c r="E10" s="208"/>
      <c r="F10" s="208"/>
      <c r="G10" s="208"/>
      <c r="H10" s="208"/>
      <c r="I10" s="208"/>
      <c r="J10" s="208"/>
      <c r="K10" s="208"/>
      <c r="L10" s="208"/>
      <c r="M10" s="208"/>
      <c r="N10" s="208"/>
    </row>
    <row r="11" spans="1:14" ht="15" x14ac:dyDescent="0.25">
      <c r="A11" s="209" t="s">
        <v>122</v>
      </c>
      <c r="B11" s="208"/>
      <c r="C11" s="208"/>
      <c r="D11" s="208"/>
      <c r="E11" s="208"/>
      <c r="F11" s="208"/>
      <c r="G11" s="208"/>
      <c r="H11" s="208"/>
      <c r="I11" s="208"/>
      <c r="J11" s="208"/>
      <c r="K11" s="208"/>
      <c r="L11" s="208"/>
      <c r="M11" s="208"/>
      <c r="N11" s="208"/>
    </row>
    <row r="12" spans="1:14" ht="15" x14ac:dyDescent="0.25">
      <c r="A12" s="208" t="s">
        <v>123</v>
      </c>
      <c r="B12" s="208"/>
      <c r="C12" s="208"/>
      <c r="D12" s="208"/>
      <c r="E12" s="208"/>
      <c r="F12" s="208"/>
      <c r="G12" s="208"/>
      <c r="H12" s="208"/>
      <c r="I12" s="208"/>
      <c r="J12" s="208"/>
      <c r="K12" s="208"/>
      <c r="L12" s="208"/>
      <c r="M12" s="208"/>
      <c r="N12" s="208"/>
    </row>
    <row r="13" spans="1:14" ht="15" x14ac:dyDescent="0.25">
      <c r="A13" s="208" t="s">
        <v>124</v>
      </c>
      <c r="B13" s="208"/>
      <c r="C13" s="208"/>
      <c r="D13" s="208"/>
      <c r="E13" s="208"/>
      <c r="F13" s="208"/>
      <c r="G13" s="208"/>
      <c r="H13" s="208"/>
      <c r="I13" s="208"/>
      <c r="J13" s="208"/>
      <c r="K13" s="208"/>
      <c r="L13" s="208"/>
      <c r="M13" s="208"/>
      <c r="N13" s="208"/>
    </row>
    <row r="14" spans="1:14" ht="15" x14ac:dyDescent="0.25">
      <c r="A14" s="208" t="s">
        <v>125</v>
      </c>
      <c r="B14" s="208"/>
      <c r="C14" s="208"/>
      <c r="D14" s="208"/>
      <c r="E14" s="208"/>
      <c r="F14" s="208"/>
      <c r="G14" s="208"/>
      <c r="H14" s="208"/>
      <c r="I14" s="208"/>
      <c r="J14" s="208"/>
      <c r="K14" s="208"/>
      <c r="L14" s="208"/>
      <c r="M14" s="208"/>
      <c r="N14" s="208"/>
    </row>
    <row r="15" spans="1:14" ht="15" x14ac:dyDescent="0.25">
      <c r="A15" s="208"/>
      <c r="B15" s="208"/>
      <c r="C15" s="208"/>
      <c r="D15" s="208"/>
      <c r="E15" s="208"/>
      <c r="F15" s="208"/>
      <c r="G15" s="208"/>
      <c r="H15" s="208"/>
      <c r="I15" s="208"/>
      <c r="J15" s="208"/>
      <c r="K15" s="208"/>
      <c r="L15" s="208"/>
      <c r="M15" s="208"/>
      <c r="N15" s="208"/>
    </row>
    <row r="16" spans="1:14" ht="15" x14ac:dyDescent="0.25">
      <c r="A16" s="209" t="s">
        <v>55</v>
      </c>
      <c r="B16" s="208"/>
      <c r="C16" s="208"/>
      <c r="D16" s="208"/>
      <c r="E16" s="208"/>
      <c r="F16" s="208"/>
      <c r="G16" s="208"/>
      <c r="H16" s="208"/>
      <c r="I16" s="208"/>
      <c r="J16" s="208"/>
      <c r="K16" s="208"/>
      <c r="L16" s="208"/>
      <c r="M16" s="208"/>
      <c r="N16" s="208"/>
    </row>
    <row r="17" spans="1:14" ht="15" x14ac:dyDescent="0.25">
      <c r="A17" s="208" t="s">
        <v>126</v>
      </c>
      <c r="B17" s="208"/>
      <c r="C17" s="208"/>
      <c r="D17" s="208"/>
      <c r="E17" s="208"/>
      <c r="F17" s="208"/>
      <c r="G17" s="208"/>
      <c r="H17" s="208"/>
      <c r="I17" s="208"/>
      <c r="J17" s="208"/>
      <c r="K17" s="208"/>
      <c r="L17" s="208"/>
      <c r="M17" s="208"/>
      <c r="N17" s="208"/>
    </row>
    <row r="18" spans="1:14" ht="15" x14ac:dyDescent="0.25">
      <c r="A18" s="208" t="s">
        <v>125</v>
      </c>
      <c r="B18" s="208"/>
      <c r="C18" s="208"/>
      <c r="D18" s="208"/>
      <c r="E18" s="208"/>
      <c r="F18" s="208"/>
      <c r="G18" s="208"/>
      <c r="H18" s="208"/>
      <c r="I18" s="208"/>
      <c r="J18" s="208"/>
      <c r="K18" s="208"/>
      <c r="L18" s="208"/>
      <c r="M18" s="208"/>
      <c r="N18" s="208"/>
    </row>
    <row r="19" spans="1:14" ht="15" x14ac:dyDescent="0.25">
      <c r="A19" s="208"/>
      <c r="B19" s="208"/>
      <c r="C19" s="208"/>
      <c r="D19" s="208"/>
      <c r="E19" s="208"/>
      <c r="F19" s="208"/>
      <c r="G19" s="208"/>
      <c r="H19" s="208"/>
      <c r="I19" s="208"/>
      <c r="J19" s="208"/>
      <c r="K19" s="208"/>
      <c r="L19" s="208"/>
      <c r="M19" s="208"/>
      <c r="N19" s="208"/>
    </row>
    <row r="20" spans="1:14" ht="15" x14ac:dyDescent="0.25">
      <c r="A20" s="210" t="s">
        <v>127</v>
      </c>
      <c r="B20" s="208"/>
      <c r="C20" s="208"/>
      <c r="D20" s="208"/>
      <c r="E20" s="208"/>
      <c r="F20" s="208"/>
      <c r="G20" s="208"/>
      <c r="H20" s="208"/>
      <c r="I20" s="208"/>
      <c r="J20" s="208"/>
      <c r="K20" s="208"/>
      <c r="L20" s="208"/>
      <c r="M20" s="208"/>
      <c r="N20" s="208"/>
    </row>
    <row r="21" spans="1:14" ht="15" x14ac:dyDescent="0.25">
      <c r="A21" s="209" t="s">
        <v>128</v>
      </c>
      <c r="B21" s="208"/>
      <c r="C21" s="208"/>
      <c r="D21" s="208"/>
      <c r="E21" s="208"/>
      <c r="F21" s="208"/>
      <c r="G21" s="208"/>
      <c r="H21" s="208"/>
      <c r="I21" s="208"/>
      <c r="J21" s="208"/>
      <c r="K21" s="208"/>
      <c r="L21" s="208"/>
      <c r="M21" s="208"/>
      <c r="N21" s="208"/>
    </row>
    <row r="22" spans="1:14" ht="15" x14ac:dyDescent="0.25">
      <c r="A22" s="209" t="s">
        <v>129</v>
      </c>
      <c r="B22" s="208"/>
      <c r="C22" s="208"/>
      <c r="D22" s="208"/>
      <c r="E22" s="208"/>
      <c r="F22" s="208"/>
      <c r="G22" s="208"/>
      <c r="H22" s="208"/>
      <c r="I22" s="208"/>
      <c r="J22" s="208"/>
      <c r="K22" s="208"/>
      <c r="L22" s="208"/>
      <c r="M22" s="208"/>
      <c r="N22" s="208"/>
    </row>
    <row r="23" spans="1:14" ht="15" x14ac:dyDescent="0.25">
      <c r="A23" s="209" t="s">
        <v>130</v>
      </c>
      <c r="B23" s="208"/>
      <c r="C23" s="208"/>
      <c r="D23" s="208"/>
      <c r="E23" s="208"/>
      <c r="F23" s="208"/>
      <c r="G23" s="208"/>
      <c r="H23" s="208"/>
      <c r="I23" s="208"/>
      <c r="J23" s="208"/>
      <c r="K23" s="208"/>
      <c r="L23" s="208"/>
      <c r="M23" s="208"/>
      <c r="N23" s="208"/>
    </row>
    <row r="24" spans="1:14" ht="15" x14ac:dyDescent="0.25">
      <c r="A24" s="209" t="s">
        <v>131</v>
      </c>
      <c r="B24" s="208"/>
      <c r="C24" s="208"/>
      <c r="D24" s="208"/>
      <c r="E24" s="208"/>
      <c r="F24" s="208"/>
      <c r="G24" s="208"/>
      <c r="H24" s="208"/>
      <c r="I24" s="208"/>
      <c r="J24" s="208"/>
      <c r="K24" s="208"/>
      <c r="L24" s="208"/>
      <c r="M24" s="208"/>
      <c r="N24" s="208"/>
    </row>
    <row r="25" spans="1:14" ht="15" x14ac:dyDescent="0.25">
      <c r="A25" s="209" t="s">
        <v>132</v>
      </c>
      <c r="B25" s="208"/>
      <c r="C25" s="208"/>
      <c r="D25" s="208"/>
      <c r="E25" s="208"/>
      <c r="F25" s="208"/>
      <c r="G25" s="208"/>
      <c r="H25" s="208"/>
      <c r="I25" s="208"/>
      <c r="J25" s="208"/>
      <c r="K25" s="208"/>
      <c r="L25" s="208"/>
      <c r="M25" s="208"/>
      <c r="N25" s="208"/>
    </row>
    <row r="26" spans="1:14" ht="15" x14ac:dyDescent="0.25">
      <c r="A26" s="209" t="s">
        <v>133</v>
      </c>
      <c r="B26" s="208"/>
      <c r="C26" s="208"/>
      <c r="D26" s="208"/>
      <c r="E26" s="208"/>
      <c r="F26" s="208"/>
      <c r="G26" s="208"/>
      <c r="H26" s="208"/>
      <c r="I26" s="208"/>
      <c r="J26" s="208"/>
      <c r="K26" s="208"/>
      <c r="L26" s="208"/>
      <c r="M26" s="208"/>
      <c r="N26" s="208"/>
    </row>
    <row r="27" spans="1:14" ht="15" x14ac:dyDescent="0.25">
      <c r="A27" s="209" t="s">
        <v>134</v>
      </c>
      <c r="B27" s="208"/>
      <c r="C27" s="208"/>
      <c r="D27" s="208"/>
      <c r="E27" s="208"/>
      <c r="F27" s="208"/>
      <c r="G27" s="208"/>
      <c r="H27" s="208"/>
      <c r="I27" s="208"/>
      <c r="J27" s="208"/>
      <c r="K27" s="208"/>
      <c r="L27" s="208"/>
      <c r="M27" s="208"/>
      <c r="N27" s="208"/>
    </row>
    <row r="28" spans="1:14" ht="15" x14ac:dyDescent="0.25">
      <c r="A28" s="208" t="s">
        <v>135</v>
      </c>
      <c r="B28" s="208"/>
      <c r="C28" s="208"/>
      <c r="D28" s="208"/>
      <c r="E28" s="208"/>
      <c r="F28" s="208"/>
      <c r="G28" s="208"/>
      <c r="H28" s="208"/>
      <c r="I28" s="208"/>
      <c r="J28" s="208"/>
      <c r="K28" s="208"/>
      <c r="L28" s="208"/>
      <c r="M28" s="208"/>
      <c r="N28" s="208"/>
    </row>
    <row r="29" spans="1:14" ht="15" x14ac:dyDescent="0.25">
      <c r="A29" s="209" t="s">
        <v>136</v>
      </c>
      <c r="B29" s="208"/>
      <c r="C29" s="208"/>
      <c r="D29" s="208"/>
      <c r="E29" s="208"/>
      <c r="F29" s="208"/>
      <c r="G29" s="208"/>
      <c r="H29" s="208"/>
      <c r="I29" s="208"/>
      <c r="J29" s="208"/>
      <c r="K29" s="208"/>
      <c r="L29" s="208"/>
      <c r="M29" s="208"/>
      <c r="N29" s="208"/>
    </row>
    <row r="30" spans="1:14" ht="15" x14ac:dyDescent="0.25">
      <c r="A30" s="208" t="s">
        <v>137</v>
      </c>
      <c r="B30" s="208"/>
      <c r="C30" s="208"/>
      <c r="D30" s="208"/>
      <c r="E30" s="208"/>
      <c r="F30" s="208"/>
      <c r="G30" s="208"/>
      <c r="H30" s="208"/>
      <c r="I30" s="208"/>
      <c r="J30" s="208"/>
      <c r="K30" s="208"/>
      <c r="L30" s="208"/>
      <c r="M30" s="208"/>
      <c r="N30" s="208"/>
    </row>
    <row r="31" spans="1:14" ht="15" x14ac:dyDescent="0.25">
      <c r="A31" s="209" t="s">
        <v>138</v>
      </c>
      <c r="B31" s="208"/>
      <c r="C31" s="208"/>
      <c r="D31" s="208"/>
      <c r="E31" s="208"/>
      <c r="F31" s="208"/>
      <c r="G31" s="208"/>
      <c r="H31" s="208"/>
      <c r="I31" s="208"/>
      <c r="J31" s="208"/>
      <c r="K31" s="208"/>
      <c r="L31" s="208"/>
      <c r="M31" s="208"/>
      <c r="N31" s="208"/>
    </row>
    <row r="32" spans="1:14" ht="15" x14ac:dyDescent="0.25">
      <c r="A32" s="209" t="s">
        <v>139</v>
      </c>
      <c r="B32" s="208"/>
      <c r="C32" s="208"/>
      <c r="D32" s="208"/>
      <c r="E32" s="208"/>
      <c r="F32" s="208"/>
      <c r="G32" s="208"/>
      <c r="H32" s="208"/>
      <c r="I32" s="208"/>
      <c r="J32" s="208"/>
      <c r="K32" s="208"/>
      <c r="L32" s="208"/>
      <c r="M32" s="208"/>
      <c r="N32" s="208"/>
    </row>
    <row r="33" spans="1:14" ht="15" x14ac:dyDescent="0.25">
      <c r="A33" s="208" t="s">
        <v>140</v>
      </c>
      <c r="B33" s="208"/>
      <c r="C33" s="208"/>
      <c r="D33" s="208"/>
      <c r="E33" s="208"/>
      <c r="F33" s="208"/>
      <c r="G33" s="208"/>
      <c r="H33" s="208"/>
      <c r="I33" s="208"/>
      <c r="J33" s="208"/>
      <c r="K33" s="208"/>
      <c r="L33" s="208"/>
      <c r="M33" s="208"/>
      <c r="N33" s="208"/>
    </row>
    <row r="34" spans="1:14" ht="15" x14ac:dyDescent="0.25">
      <c r="A34" s="209" t="s">
        <v>141</v>
      </c>
      <c r="B34" s="208"/>
      <c r="C34" s="208"/>
      <c r="D34" s="208"/>
      <c r="E34" s="208"/>
      <c r="F34" s="208"/>
      <c r="G34" s="208"/>
      <c r="H34" s="208"/>
      <c r="I34" s="208"/>
      <c r="J34" s="208"/>
      <c r="K34" s="208"/>
      <c r="L34" s="208"/>
      <c r="M34" s="208"/>
      <c r="N34" s="208"/>
    </row>
    <row r="35" spans="1:14" ht="15" x14ac:dyDescent="0.25">
      <c r="A35" s="208" t="s">
        <v>142</v>
      </c>
      <c r="B35" s="208"/>
      <c r="C35" s="208"/>
      <c r="D35" s="208"/>
      <c r="E35" s="208"/>
      <c r="F35" s="208"/>
      <c r="G35" s="208"/>
      <c r="H35" s="208"/>
      <c r="I35" s="208"/>
      <c r="J35" s="208"/>
      <c r="K35" s="208"/>
      <c r="L35" s="208"/>
      <c r="M35" s="208"/>
      <c r="N35" s="208"/>
    </row>
    <row r="36" spans="1:14" ht="15" x14ac:dyDescent="0.25">
      <c r="A36" s="208"/>
      <c r="B36" s="208"/>
      <c r="C36" s="208"/>
      <c r="D36" s="208"/>
      <c r="E36" s="208"/>
      <c r="F36" s="208"/>
      <c r="G36" s="208"/>
      <c r="H36" s="208"/>
      <c r="I36" s="208"/>
      <c r="J36" s="208"/>
      <c r="K36" s="208"/>
      <c r="L36" s="208"/>
      <c r="M36" s="208"/>
      <c r="N36" s="208"/>
    </row>
    <row r="37" spans="1:14" ht="15" x14ac:dyDescent="0.25">
      <c r="A37" s="209" t="s">
        <v>143</v>
      </c>
      <c r="B37" s="208"/>
      <c r="C37" s="208"/>
      <c r="D37" s="208"/>
      <c r="E37" s="208"/>
      <c r="F37" s="208"/>
      <c r="G37" s="208"/>
      <c r="H37" s="208"/>
      <c r="I37" s="208"/>
      <c r="J37" s="208"/>
      <c r="K37" s="208"/>
      <c r="L37" s="208"/>
      <c r="M37" s="208"/>
      <c r="N37" s="208"/>
    </row>
    <row r="38" spans="1:14" ht="15" x14ac:dyDescent="0.25">
      <c r="A38" s="211" t="s">
        <v>144</v>
      </c>
      <c r="B38" s="208"/>
      <c r="C38" s="208"/>
      <c r="D38" s="208"/>
      <c r="E38" s="208"/>
      <c r="F38" s="208"/>
      <c r="G38" s="208"/>
      <c r="H38" s="208"/>
      <c r="I38" s="208"/>
      <c r="J38" s="208"/>
      <c r="K38" s="208"/>
      <c r="L38" s="208"/>
      <c r="M38" s="208"/>
      <c r="N38" s="208"/>
    </row>
    <row r="39" spans="1:14" ht="15" x14ac:dyDescent="0.25">
      <c r="A39" s="208" t="s">
        <v>145</v>
      </c>
      <c r="B39" s="208"/>
      <c r="C39" s="208"/>
      <c r="D39" s="208"/>
      <c r="E39" s="208"/>
      <c r="F39" s="208"/>
      <c r="G39" s="208"/>
      <c r="H39" s="208"/>
      <c r="I39" s="208"/>
      <c r="J39" s="208"/>
      <c r="K39" s="208"/>
      <c r="L39" s="208"/>
      <c r="M39" s="208"/>
      <c r="N39" s="208"/>
    </row>
    <row r="40" spans="1:14" ht="15" x14ac:dyDescent="0.25">
      <c r="A40" s="209" t="s">
        <v>146</v>
      </c>
      <c r="B40" s="208"/>
      <c r="C40" s="208"/>
      <c r="D40" s="208"/>
      <c r="E40" s="208"/>
      <c r="F40" s="208"/>
      <c r="G40" s="208"/>
      <c r="H40" s="208"/>
      <c r="I40" s="208"/>
      <c r="J40" s="208"/>
      <c r="K40" s="208"/>
      <c r="L40" s="208"/>
      <c r="M40" s="208"/>
      <c r="N40" s="208"/>
    </row>
    <row r="41" spans="1:14" ht="15" x14ac:dyDescent="0.25">
      <c r="A41" s="208" t="s">
        <v>147</v>
      </c>
      <c r="B41" s="208"/>
      <c r="C41" s="208"/>
      <c r="D41" s="208"/>
      <c r="E41" s="208"/>
      <c r="F41" s="208"/>
      <c r="G41" s="208"/>
      <c r="H41" s="208"/>
      <c r="I41" s="208"/>
      <c r="J41" s="208"/>
      <c r="K41" s="208"/>
      <c r="L41" s="208"/>
      <c r="M41" s="208"/>
      <c r="N41" s="208"/>
    </row>
    <row r="42" spans="1:14" ht="15" x14ac:dyDescent="0.25">
      <c r="A42" s="212" t="s">
        <v>148</v>
      </c>
      <c r="B42" s="208"/>
      <c r="C42" s="208"/>
      <c r="D42" s="208"/>
      <c r="E42" s="208"/>
      <c r="F42" s="208"/>
      <c r="G42" s="208"/>
      <c r="H42" s="208"/>
      <c r="I42" s="208"/>
      <c r="J42" s="208"/>
      <c r="K42" s="208"/>
      <c r="L42" s="208"/>
      <c r="M42" s="208"/>
      <c r="N42" s="208"/>
    </row>
    <row r="43" spans="1:14" ht="15" x14ac:dyDescent="0.25">
      <c r="A43" s="213"/>
      <c r="B43" s="208"/>
      <c r="C43" s="208"/>
      <c r="D43" s="208"/>
      <c r="E43" s="208"/>
      <c r="F43" s="208"/>
      <c r="G43" s="208"/>
      <c r="H43" s="208"/>
      <c r="I43" s="208"/>
      <c r="J43" s="208"/>
      <c r="K43" s="208"/>
      <c r="L43" s="208"/>
      <c r="M43" s="208"/>
      <c r="N43" s="208"/>
    </row>
    <row r="44" spans="1:14" ht="15" x14ac:dyDescent="0.25">
      <c r="A44" s="214" t="s">
        <v>149</v>
      </c>
      <c r="B44" s="208"/>
      <c r="C44" s="208"/>
      <c r="D44" s="208"/>
      <c r="E44" s="208"/>
      <c r="F44" s="208"/>
      <c r="G44" s="208"/>
      <c r="H44" s="208"/>
      <c r="I44" s="208"/>
      <c r="J44" s="208"/>
      <c r="K44" s="208"/>
      <c r="L44" s="208"/>
      <c r="M44" s="208"/>
      <c r="N44" s="208"/>
    </row>
    <row r="45" spans="1:14" ht="15" x14ac:dyDescent="0.25">
      <c r="A45" s="208" t="s">
        <v>150</v>
      </c>
      <c r="B45" s="208"/>
      <c r="C45" s="208"/>
      <c r="D45" s="208"/>
      <c r="E45" s="208"/>
      <c r="F45" s="208"/>
      <c r="G45" s="208"/>
      <c r="H45" s="208"/>
      <c r="I45" s="208"/>
      <c r="J45" s="208"/>
      <c r="K45" s="208"/>
      <c r="L45" s="208"/>
      <c r="M45" s="208"/>
      <c r="N45" s="208"/>
    </row>
    <row r="46" spans="1:14" ht="15" x14ac:dyDescent="0.25">
      <c r="A46" s="208" t="s">
        <v>151</v>
      </c>
      <c r="B46" s="208"/>
      <c r="C46" s="208"/>
      <c r="D46" s="208"/>
      <c r="E46" s="208"/>
      <c r="F46" s="208"/>
      <c r="G46" s="208"/>
      <c r="H46" s="208"/>
      <c r="I46" s="208"/>
      <c r="J46" s="208"/>
      <c r="K46" s="208"/>
      <c r="L46" s="208"/>
      <c r="M46" s="208"/>
      <c r="N46" s="208"/>
    </row>
    <row r="47" spans="1:14" ht="15" x14ac:dyDescent="0.25">
      <c r="A47" s="208" t="s">
        <v>152</v>
      </c>
      <c r="B47" s="208"/>
      <c r="C47" s="208"/>
      <c r="D47" s="208"/>
      <c r="E47" s="208"/>
      <c r="F47" s="208"/>
      <c r="G47" s="208"/>
      <c r="H47" s="208"/>
      <c r="I47" s="208"/>
      <c r="J47" s="208"/>
      <c r="K47" s="208"/>
      <c r="L47" s="208"/>
      <c r="M47" s="208"/>
      <c r="N47" s="208"/>
    </row>
    <row r="48" spans="1:14" ht="15" x14ac:dyDescent="0.25">
      <c r="A48" s="209" t="s">
        <v>153</v>
      </c>
      <c r="B48" s="208"/>
      <c r="C48" s="208"/>
      <c r="D48" s="208"/>
      <c r="E48" s="208"/>
      <c r="F48" s="208"/>
      <c r="G48" s="208"/>
      <c r="H48" s="208"/>
      <c r="I48" s="208"/>
      <c r="J48" s="208"/>
      <c r="K48" s="208"/>
      <c r="L48" s="208"/>
      <c r="M48" s="208"/>
      <c r="N48" s="208"/>
    </row>
    <row r="49" spans="1:14" ht="15" x14ac:dyDescent="0.25">
      <c r="A49" s="208" t="s">
        <v>154</v>
      </c>
      <c r="B49" s="208"/>
      <c r="C49" s="208"/>
      <c r="D49" s="208"/>
      <c r="E49" s="208"/>
      <c r="F49" s="208"/>
      <c r="G49" s="208"/>
      <c r="H49" s="208"/>
      <c r="I49" s="208"/>
      <c r="J49" s="208"/>
      <c r="K49" s="208"/>
      <c r="L49" s="208"/>
      <c r="M49" s="208"/>
      <c r="N49" s="208"/>
    </row>
    <row r="50" spans="1:14" ht="15" x14ac:dyDescent="0.25">
      <c r="A50" s="208" t="s">
        <v>155</v>
      </c>
      <c r="B50" s="208"/>
      <c r="C50" s="208"/>
      <c r="D50" s="208"/>
      <c r="E50" s="208"/>
      <c r="F50" s="208"/>
      <c r="G50" s="208"/>
      <c r="H50" s="208"/>
      <c r="I50" s="208"/>
      <c r="J50" s="208"/>
      <c r="K50" s="208"/>
      <c r="L50" s="208"/>
      <c r="M50" s="208"/>
      <c r="N50" s="208"/>
    </row>
    <row r="51" spans="1:14" ht="15" x14ac:dyDescent="0.25">
      <c r="A51" s="208" t="s">
        <v>156</v>
      </c>
      <c r="B51" s="208"/>
      <c r="C51" s="208"/>
      <c r="D51" s="208"/>
      <c r="E51" s="208"/>
      <c r="F51" s="208"/>
      <c r="G51" s="208"/>
      <c r="H51" s="208"/>
      <c r="I51" s="208"/>
      <c r="J51" s="208"/>
      <c r="K51" s="208"/>
      <c r="L51" s="208"/>
      <c r="M51" s="208"/>
      <c r="N51" s="208"/>
    </row>
    <row r="52" spans="1:14" ht="15" x14ac:dyDescent="0.25">
      <c r="A52" s="83" t="s">
        <v>157</v>
      </c>
      <c r="B52" s="208"/>
      <c r="C52" s="208"/>
      <c r="D52" s="208"/>
      <c r="E52" s="208"/>
      <c r="F52" s="208"/>
      <c r="G52" s="208"/>
      <c r="H52" s="208"/>
      <c r="I52" s="208"/>
      <c r="J52" s="208"/>
      <c r="K52" s="208"/>
      <c r="L52" s="208"/>
      <c r="M52" s="208"/>
      <c r="N52" s="208"/>
    </row>
  </sheetData>
  <hyperlinks>
    <hyperlink ref="A42" r:id="rId1"/>
  </hyperlinks>
  <printOptions horizontalCentered="1"/>
  <pageMargins left="0.5" right="0.5" top="0.5" bottom="0.5" header="0.2" footer="0.2"/>
  <pageSetup scale="66" orientation="portrait" horizontalDpi="1200" verticalDpi="12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22" sqref="B22"/>
    </sheetView>
  </sheetViews>
  <sheetFormatPr defaultColWidth="8.85546875" defaultRowHeight="12.75" x14ac:dyDescent="0.2"/>
  <cols>
    <col min="1" max="1" width="10" style="83" customWidth="1"/>
    <col min="2" max="2" width="53.140625" style="83" bestFit="1" customWidth="1"/>
    <col min="3" max="16384" width="8.85546875" style="83"/>
  </cols>
  <sheetData>
    <row r="1" spans="1:8" x14ac:dyDescent="0.2">
      <c r="A1" s="201" t="s">
        <v>106</v>
      </c>
    </row>
    <row r="3" spans="1:8" x14ac:dyDescent="0.2">
      <c r="A3" s="202" t="s">
        <v>28</v>
      </c>
      <c r="B3" s="203" t="s">
        <v>107</v>
      </c>
      <c r="C3" s="204"/>
      <c r="D3" s="204"/>
      <c r="E3" s="205"/>
      <c r="F3" s="205"/>
      <c r="G3" s="205"/>
      <c r="H3" s="205"/>
    </row>
    <row r="4" spans="1:8" x14ac:dyDescent="0.2">
      <c r="A4" s="201" t="s">
        <v>32</v>
      </c>
      <c r="B4" s="206" t="s">
        <v>108</v>
      </c>
      <c r="C4" s="206"/>
      <c r="D4" s="206"/>
      <c r="E4" s="206"/>
    </row>
    <row r="5" spans="1:8" x14ac:dyDescent="0.2">
      <c r="A5" s="201" t="s">
        <v>33</v>
      </c>
      <c r="B5" s="206" t="s">
        <v>109</v>
      </c>
    </row>
    <row r="6" spans="1:8" x14ac:dyDescent="0.2">
      <c r="A6" s="201" t="s">
        <v>34</v>
      </c>
      <c r="B6" s="206" t="s">
        <v>110</v>
      </c>
      <c r="C6" s="206"/>
      <c r="D6" s="206"/>
      <c r="E6" s="206"/>
      <c r="F6" s="206"/>
      <c r="G6" s="206"/>
      <c r="H6" s="206"/>
    </row>
    <row r="7" spans="1:8" x14ac:dyDescent="0.2">
      <c r="A7" s="201" t="s">
        <v>29</v>
      </c>
      <c r="B7" s="206" t="s">
        <v>111</v>
      </c>
    </row>
    <row r="8" spans="1:8" x14ac:dyDescent="0.2">
      <c r="A8" s="201" t="s">
        <v>35</v>
      </c>
      <c r="B8" s="206" t="s">
        <v>112</v>
      </c>
    </row>
    <row r="9" spans="1:8" x14ac:dyDescent="0.2">
      <c r="A9" s="201" t="s">
        <v>36</v>
      </c>
      <c r="B9" s="206" t="s">
        <v>113</v>
      </c>
      <c r="C9" s="206"/>
      <c r="D9" s="206"/>
      <c r="E9" s="206"/>
      <c r="F9" s="206"/>
    </row>
    <row r="12" spans="1:8" x14ac:dyDescent="0.2">
      <c r="A12" s="215" t="s">
        <v>158</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Addendum A</vt:lpstr>
      <vt:lpstr>Addendum B</vt:lpstr>
      <vt:lpstr>SB Subcontr Dept Worksheet</vt:lpstr>
      <vt:lpstr>Instructions</vt:lpstr>
      <vt:lpstr>Diversity Classif</vt:lpstr>
      <vt:lpstr>'Addendum A'!Print_Area</vt:lpstr>
      <vt:lpstr>'Addendum B'!Print_Area</vt:lpstr>
      <vt:lpstr>'SB Subcontr Dept Worksheet'!Print_Area</vt:lpstr>
    </vt:vector>
  </TitlesOfParts>
  <Company>UC Berkeley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Roesia Gerstein</dc:creator>
  <cp:lastModifiedBy>Carl</cp:lastModifiedBy>
  <cp:lastPrinted>2020-07-09T00:40:27Z</cp:lastPrinted>
  <dcterms:created xsi:type="dcterms:W3CDTF">2017-10-18T15:23:01Z</dcterms:created>
  <dcterms:modified xsi:type="dcterms:W3CDTF">2020-07-20T20:56:28Z</dcterms:modified>
</cp:coreProperties>
</file>